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60" windowHeight="5070" tabRatio="708"/>
  </bookViews>
  <sheets>
    <sheet name="Formulario 1b + formul 1c" sheetId="6" r:id="rId1"/>
    <sheet name="Formulario 1 C sist. polipasto" sheetId="7" r:id="rId2"/>
    <sheet name="Formulario 1B" sheetId="8" r:id="rId3"/>
    <sheet name="Hoja4" sheetId="10" r:id="rId4"/>
  </sheets>
  <externalReferences>
    <externalReference r:id="rId5"/>
  </externalReferences>
  <definedNames>
    <definedName name="_xlnm.Print_Area" localSheetId="0">'Formulario 1b + formul 1c'!$A$1:$G$216</definedName>
    <definedName name="CAP">[1]Resumen!$D$192</definedName>
    <definedName name="CHO">[1]Resumen!$D$201</definedName>
    <definedName name="EUR">#REF!</definedName>
    <definedName name="LS">[1]Resumen!$D$186</definedName>
    <definedName name="OPE">[1]Resumen!$D$193</definedName>
    <definedName name="UF">#REF!</definedName>
    <definedName name="USD">#REF!</definedName>
  </definedNames>
  <calcPr calcId="125725"/>
</workbook>
</file>

<file path=xl/calcChain.xml><?xml version="1.0" encoding="utf-8"?>
<calcChain xmlns="http://schemas.openxmlformats.org/spreadsheetml/2006/main">
  <c r="D73" i="8"/>
  <c r="D72"/>
  <c r="D71"/>
  <c r="D70"/>
  <c r="D69"/>
  <c r="D68"/>
  <c r="D67"/>
  <c r="D66"/>
  <c r="D65"/>
  <c r="D64"/>
  <c r="D51"/>
  <c r="D42"/>
  <c r="D41"/>
  <c r="D39"/>
  <c r="D27"/>
  <c r="D18"/>
  <c r="D17"/>
  <c r="D15"/>
  <c r="D15" i="6" l="1"/>
  <c r="D17"/>
  <c r="D18"/>
  <c r="D27"/>
  <c r="D39"/>
  <c r="D41"/>
  <c r="D42"/>
  <c r="D51"/>
  <c r="D64"/>
  <c r="D65"/>
  <c r="D66"/>
  <c r="D67"/>
  <c r="D68"/>
  <c r="D69"/>
  <c r="D70"/>
  <c r="D71"/>
  <c r="D72"/>
  <c r="D73"/>
</calcChain>
</file>

<file path=xl/sharedStrings.xml><?xml version="1.0" encoding="utf-8"?>
<sst xmlns="http://schemas.openxmlformats.org/spreadsheetml/2006/main" count="733" uniqueCount="147">
  <si>
    <t>ml</t>
  </si>
  <si>
    <t>GENERAL</t>
  </si>
  <si>
    <t>UN</t>
  </si>
  <si>
    <t>CANT</t>
  </si>
  <si>
    <t>GL</t>
  </si>
  <si>
    <t>%</t>
  </si>
  <si>
    <t>Instalación de Faenas</t>
  </si>
  <si>
    <t>kg</t>
  </si>
  <si>
    <t>un</t>
  </si>
  <si>
    <t>Utilidades Contratistas</t>
  </si>
  <si>
    <t>Campana de aspiración de aire</t>
  </si>
  <si>
    <t>Colector de polvo</t>
  </si>
  <si>
    <t>Montaje</t>
  </si>
  <si>
    <t>Bushing 1", Acero Galv, A197, Clase 150, Extremos Roscados - NPT (hembra)</t>
  </si>
  <si>
    <t>Tee Recta 1", Acero Galv, A197, Clase 150, Extremos Roscados - NPT (hembra)</t>
  </si>
  <si>
    <t>Codo 90º 1", Acero Galv. A197, Clase 150, Extremos Roscado - NPT (hembra)</t>
  </si>
  <si>
    <t xml:space="preserve">Cañería 1", Acero Galv. A53 Gr B, ERW, Sch STD Extremo Roscado - MNPT </t>
  </si>
  <si>
    <t>Soportes Tipo U</t>
  </si>
  <si>
    <t>rollo</t>
  </si>
  <si>
    <t xml:space="preserve">Canaleta Prefabricada </t>
  </si>
  <si>
    <t>Rejilla y fijaciones</t>
  </si>
  <si>
    <t>Tubería De Desagüe De Canaleta</t>
  </si>
  <si>
    <t>Formación de la cámara 0,60x0,60x0,60m hormigón H-30</t>
  </si>
  <si>
    <t>Rejilla Fe Fundido</t>
  </si>
  <si>
    <t>Suministro y Colocación Malla Acma</t>
  </si>
  <si>
    <t>Bomba Agua de lavado</t>
  </si>
  <si>
    <t xml:space="preserve">Tubería de impulsión </t>
  </si>
  <si>
    <t>Canaleta recolección agua de lavado</t>
  </si>
  <si>
    <t>Cámara de Hormigón</t>
  </si>
  <si>
    <t>Reacondicionamiento fondo foso nº 11</t>
  </si>
  <si>
    <t>Hormigón H-10</t>
  </si>
  <si>
    <t>Mortero de cemento 225 kgcem/m3 hormigon</t>
  </si>
  <si>
    <t>Dispositivo protección de cable y manguera</t>
  </si>
  <si>
    <t>Lomo de Toro de Cauchod (0,85x0,30x0x13)</t>
  </si>
  <si>
    <t>Sistema de alimentación hidrolavadora</t>
  </si>
  <si>
    <t>Tubería Cu 25mm</t>
  </si>
  <si>
    <t>Llaves de paso 25 mm</t>
  </si>
  <si>
    <t>Gl</t>
  </si>
  <si>
    <t xml:space="preserve">m </t>
  </si>
  <si>
    <t>m3</t>
  </si>
  <si>
    <t>Kg</t>
  </si>
  <si>
    <t xml:space="preserve">m  </t>
  </si>
  <si>
    <t>Estructura Plataforma Mantención</t>
  </si>
  <si>
    <t>Estructura bastidor traslado campana y separación cortina</t>
  </si>
  <si>
    <t>Sistema polipasto</t>
  </si>
  <si>
    <t>Estructura plataforma mantención</t>
  </si>
  <si>
    <t>Polipasto 2 t</t>
  </si>
  <si>
    <t>Polipasto</t>
  </si>
  <si>
    <t>Sistema de Aire comprimido</t>
  </si>
  <si>
    <t>Estructura Liviana ( &lt; 30 kg/m)</t>
  </si>
  <si>
    <t>Estructura Mediana (&gt; 30 kg/m y &lt; 60 kg/m )</t>
  </si>
  <si>
    <t>Estructura Pesada (&gt; 60 kg/ m )</t>
  </si>
  <si>
    <t>Parrillas de piso</t>
  </si>
  <si>
    <t>Barandas</t>
  </si>
  <si>
    <t>m2</t>
  </si>
  <si>
    <t>Ducto D=210 mm</t>
  </si>
  <si>
    <t>Ducto D=300 mm</t>
  </si>
  <si>
    <t>Herrajes</t>
  </si>
  <si>
    <t xml:space="preserve">Plancha acero galvanizado A653 G60 e=1,2 mm </t>
  </si>
  <si>
    <t>Perfil C 200x50x2 4,61 kg/m</t>
  </si>
  <si>
    <t>Perfil tubular (9 kg/m)</t>
  </si>
  <si>
    <t>PA Químicos Tipo Hilti, f 3/4"</t>
  </si>
  <si>
    <t>PA Calidad ASTM A307, f 3/4" L=637 mm</t>
  </si>
  <si>
    <t>PA Calidad ASTM A307, f 3/4" L=267 mm</t>
  </si>
  <si>
    <t>Grout</t>
  </si>
  <si>
    <t>l</t>
  </si>
  <si>
    <t>Epóxico Tipo Sikadur AnchorFix-4 ó Equivalente</t>
  </si>
  <si>
    <t>gl</t>
  </si>
  <si>
    <t>Bisagra Tipo Pomel, f 1/2"</t>
  </si>
  <si>
    <t>Conjunto Picaporte (comercial)</t>
  </si>
  <si>
    <t>PA Calidad ASTM A307, f 1" L=937 mm</t>
  </si>
  <si>
    <t>Flexible</t>
  </si>
  <si>
    <t>Cortina - PVC Crital - Transparente - 8m x 8m - e=0,5 mm</t>
  </si>
  <si>
    <t xml:space="preserve">Suministro </t>
  </si>
  <si>
    <t xml:space="preserve">Colector de polvo </t>
  </si>
  <si>
    <t>Bomba Sumergible 1,5HP</t>
  </si>
  <si>
    <t>Ventosa doble función (Aire-Vacío)</t>
  </si>
  <si>
    <t>Un</t>
  </si>
  <si>
    <t>Válvulas de corte 25mm</t>
  </si>
  <si>
    <t>Tee 90° HDPE 40x40x40 Union Plasson</t>
  </si>
  <si>
    <t>Tapon HDPE unión Plasson </t>
  </si>
  <si>
    <t>mL</t>
  </si>
  <si>
    <t>Válvula de bola 1" , cuerpo, bola y vastago SS A316, Full port, 1000 PSI WOG, Vástago a prueba de explosión, asiento de PTFE reforzado, Extremos roscados - NPT (Hembra), palanca de bloqueo.</t>
  </si>
  <si>
    <t>Válvula de bola 1", cuerpo, bola y vastago SS A316, Full port, 1000 PSI WOG, Vástago a prueba de explosión, asiento de PTFE reforzado, Extremos roscados - NPT (Hembra), palanca de bloqueo.</t>
  </si>
  <si>
    <t>Niple conexión 1", Acero Galv, A197, Clase 150, Extremos Roscados - NPT (macho) y BSP (Hembra)</t>
  </si>
  <si>
    <t>Niple conexión , Acero Galv, A197, Clase 150, Extremos Roscados - NPT (macho) y BSP (Macho)</t>
  </si>
  <si>
    <t xml:space="preserve">Acoplamiento  tipo QIC10 MT15 o extremo roscado, Conexión extremo roscado  BSP 1/2" (macho) </t>
  </si>
  <si>
    <t xml:space="preserve">Acoplamiento  tipo QIC10 MT15 o equivalente, Conexión extremo roscado  BSP 1/2" (macho) </t>
  </si>
  <si>
    <t>Cable de acero D= 8 mm (Para cortina 160 m, 2 líneas de sujeción)</t>
  </si>
  <si>
    <t>Anclajes intermedios  (Acero inoxidable)</t>
  </si>
  <si>
    <t>Ancla de extremo para amortiguador INRS (C )</t>
  </si>
  <si>
    <t>Tensador horquilla ( K )</t>
  </si>
  <si>
    <t>Amortiguador INRS ( M )</t>
  </si>
  <si>
    <t>Kit de racor de amortiguador ( O)</t>
  </si>
  <si>
    <t>Indicador de tensión (N )</t>
  </si>
  <si>
    <t>Cable acero inxodable 8 mm (Dos cables de 150 mL)</t>
  </si>
  <si>
    <t>Cuerda de vida (Sistema Tractel o homologable técnico)</t>
  </si>
  <si>
    <t>Retiro de sistema de cuerda de vida y soportes estructurales</t>
  </si>
  <si>
    <t>Montaje Nueva cuerda de vida</t>
  </si>
  <si>
    <t>Soportes estructurales</t>
  </si>
  <si>
    <t>Cuerda de vida (Sistema Tractel u homologable técnico)</t>
  </si>
  <si>
    <t>Lamelas de PVC transparentes, 200mm e= 2 mm</t>
  </si>
  <si>
    <t xml:space="preserve">Carro D150 (Incluye pletina soporte) u homologable técnico </t>
  </si>
  <si>
    <t xml:space="preserve">Riel tipo ducasse U150 u homologable técnico </t>
  </si>
  <si>
    <t>Tubería de HDPE PE80, PN 10, DN 40 mm</t>
  </si>
  <si>
    <t>Corredora TRAVSAFE u homolagle técnico</t>
  </si>
  <si>
    <t>Carros Blocfor 6 u homologable técnico</t>
  </si>
  <si>
    <t>Instalación de carros tipo Blocfor  u homologable técnico</t>
  </si>
  <si>
    <t xml:space="preserve">Ingeniería Integración Equipos </t>
  </si>
  <si>
    <t xml:space="preserve">Equipo colector de polvo </t>
  </si>
  <si>
    <t xml:space="preserve">Asistencia Técnica Proveedor </t>
  </si>
  <si>
    <t>Sistema Eléctrico e Iluminación</t>
  </si>
  <si>
    <t>Suministro  e instalación del proyecto electrico de tomacorrientes 220v y 380v</t>
  </si>
  <si>
    <t>Suministro  e instalación conexión a polipasto y bomba de agua</t>
  </si>
  <si>
    <t xml:space="preserve">Suministro  e instalación luminarias </t>
  </si>
  <si>
    <t>SUMINISTRO Y MONTAJE</t>
  </si>
  <si>
    <t xml:space="preserve">Movilizacion </t>
  </si>
  <si>
    <t>Limpieza y Despeje de Elementos Existentes en Vecindades de Foso N°11</t>
  </si>
  <si>
    <t xml:space="preserve">Desmovilizacion </t>
  </si>
  <si>
    <t>Estructuras Metálicas</t>
  </si>
  <si>
    <t>Sistema captación de polvo</t>
  </si>
  <si>
    <t xml:space="preserve">Sistema de captación de agua de lavado </t>
  </si>
  <si>
    <t>Total</t>
  </si>
  <si>
    <t>Planos As-Built</t>
  </si>
  <si>
    <t>CONSTRUCCIÓN DE OBRAS NECESARIAS PARA LA HABILITACIÓN DEL FOSO 11, NAVE DE MANTENIMIENTO CAF, TALLER NEPTUNO</t>
  </si>
  <si>
    <t>UNITARIO (UF)</t>
  </si>
  <si>
    <t>TOTAL (UF)</t>
  </si>
  <si>
    <t>PRECIO</t>
  </si>
  <si>
    <t>Sub Total Costos Directos</t>
  </si>
  <si>
    <t>Impuestos</t>
  </si>
  <si>
    <t>Desintalación Red Eléctrica/Luminarias/otros al interior del Foso</t>
  </si>
  <si>
    <t xml:space="preserve">            Red de 750 Vcc 150 metros aprox.</t>
  </si>
  <si>
    <t xml:space="preserve">            Balizas roja presencia de tensión</t>
  </si>
  <si>
    <t xml:space="preserve">            Equipos fluorescentes herméticos IP65</t>
  </si>
  <si>
    <t xml:space="preserve">            Tablero eléctrico de servicio  380v/220v</t>
  </si>
  <si>
    <t xml:space="preserve">            Ruptor de energía</t>
  </si>
  <si>
    <t xml:space="preserve">            Baliza amarilla</t>
  </si>
  <si>
    <t xml:space="preserve">            Protección Terminal conector</t>
  </si>
  <si>
    <t xml:space="preserve">            Bandejas y otros</t>
  </si>
  <si>
    <t xml:space="preserve">       Red de 750 Vcc 150 metros aprox.</t>
  </si>
  <si>
    <t xml:space="preserve">       Balizas roja presencia de tensión</t>
  </si>
  <si>
    <t xml:space="preserve">       Equipos fluorescentes herméticos IP65</t>
  </si>
  <si>
    <t xml:space="preserve">       Tablero eléctrico de servicio  380v/220v</t>
  </si>
  <si>
    <t xml:space="preserve">       Ruptor de energía</t>
  </si>
  <si>
    <t xml:space="preserve">       Baliza amarilla</t>
  </si>
  <si>
    <t xml:space="preserve">       Protección Terminal conector</t>
  </si>
  <si>
    <t xml:space="preserve">       Bandejas y otros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</si>
</sst>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charset val="204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C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FFC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2" fillId="0" borderId="0"/>
    <xf numFmtId="40" fontId="12" fillId="0" borderId="0" applyFont="0" applyFill="0" applyBorder="0" applyAlignment="0" applyProtection="0"/>
  </cellStyleXfs>
  <cellXfs count="171">
    <xf numFmtId="0" fontId="0" fillId="0" borderId="0" xfId="0"/>
    <xf numFmtId="2" fontId="5" fillId="0" borderId="0" xfId="0" applyNumberFormat="1" applyFont="1"/>
    <xf numFmtId="0" fontId="8" fillId="3" borderId="0" xfId="0" applyFont="1" applyFill="1"/>
    <xf numFmtId="2" fontId="5" fillId="3" borderId="0" xfId="0" applyNumberFormat="1" applyFont="1" applyFill="1"/>
    <xf numFmtId="0" fontId="3" fillId="3" borderId="0" xfId="1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4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indent="3"/>
    </xf>
    <xf numFmtId="0" fontId="10" fillId="3" borderId="1" xfId="1" applyFont="1" applyFill="1" applyBorder="1" applyAlignment="1">
      <alignment horizontal="left" vertical="center" indent="3"/>
    </xf>
    <xf numFmtId="3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 vertical="center" wrapText="1" indent="3"/>
    </xf>
    <xf numFmtId="0" fontId="10" fillId="3" borderId="1" xfId="1" applyFont="1" applyFill="1" applyBorder="1" applyAlignment="1">
      <alignment horizontal="left" vertical="center" indent="1"/>
    </xf>
    <xf numFmtId="0" fontId="9" fillId="3" borderId="1" xfId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4"/>
    </xf>
    <xf numFmtId="0" fontId="3" fillId="3" borderId="1" xfId="0" applyNumberFormat="1" applyFont="1" applyFill="1" applyBorder="1" applyAlignment="1">
      <alignment horizontal="center" vertical="center"/>
    </xf>
    <xf numFmtId="3" fontId="5" fillId="3" borderId="0" xfId="0" applyNumberFormat="1" applyFont="1" applyFill="1"/>
    <xf numFmtId="4" fontId="3" fillId="3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 vertical="center" indent="11"/>
    </xf>
    <xf numFmtId="2" fontId="5" fillId="3" borderId="0" xfId="0" applyNumberFormat="1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4"/>
    </xf>
    <xf numFmtId="0" fontId="3" fillId="3" borderId="1" xfId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indent="3"/>
    </xf>
    <xf numFmtId="3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2" fontId="5" fillId="0" borderId="0" xfId="0" applyNumberFormat="1" applyFont="1" applyBorder="1"/>
    <xf numFmtId="0" fontId="3" fillId="3" borderId="0" xfId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/>
    <xf numFmtId="2" fontId="5" fillId="3" borderId="0" xfId="0" applyNumberFormat="1" applyFont="1" applyFill="1" applyAlignment="1"/>
    <xf numFmtId="2" fontId="5" fillId="3" borderId="1" xfId="0" applyNumberFormat="1" applyFont="1" applyFill="1" applyBorder="1"/>
    <xf numFmtId="3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vertical="center"/>
    </xf>
    <xf numFmtId="0" fontId="9" fillId="5" borderId="1" xfId="1" applyFont="1" applyFill="1" applyBorder="1" applyAlignment="1">
      <alignment horizontal="right" vertical="center" indent="1"/>
    </xf>
    <xf numFmtId="0" fontId="3" fillId="0" borderId="1" xfId="1" applyFont="1" applyBorder="1" applyAlignment="1">
      <alignment horizontal="right" vertical="center" indent="2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right" vertical="center"/>
    </xf>
    <xf numFmtId="0" fontId="9" fillId="4" borderId="3" xfId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3" fillId="0" borderId="1" xfId="1" applyFont="1" applyFill="1" applyBorder="1" applyAlignment="1">
      <alignment horizontal="left" vertical="center" indent="4"/>
    </xf>
    <xf numFmtId="0" fontId="4" fillId="0" borderId="1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/>
    <xf numFmtId="2" fontId="14" fillId="0" borderId="0" xfId="0" applyNumberFormat="1" applyFont="1"/>
    <xf numFmtId="0" fontId="15" fillId="2" borderId="1" xfId="1" applyFont="1" applyFill="1" applyBorder="1" applyAlignment="1">
      <alignment horizontal="center" vertical="center" wrapText="1"/>
    </xf>
    <xf numFmtId="0" fontId="16" fillId="3" borderId="0" xfId="0" applyFont="1" applyFill="1"/>
    <xf numFmtId="0" fontId="15" fillId="2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2" fontId="14" fillId="3" borderId="0" xfId="0" applyNumberFormat="1" applyFont="1" applyFill="1" applyAlignment="1"/>
    <xf numFmtId="0" fontId="18" fillId="2" borderId="1" xfId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/>
    <xf numFmtId="0" fontId="17" fillId="2" borderId="2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 indent="1"/>
    </xf>
    <xf numFmtId="0" fontId="13" fillId="3" borderId="1" xfId="1" applyFont="1" applyFill="1" applyBorder="1" applyAlignment="1">
      <alignment horizontal="left" vertical="center" indent="4"/>
    </xf>
    <xf numFmtId="0" fontId="13" fillId="0" borderId="1" xfId="1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/>
    </xf>
    <xf numFmtId="2" fontId="14" fillId="0" borderId="1" xfId="0" applyNumberFormat="1" applyFont="1" applyFill="1" applyBorder="1"/>
    <xf numFmtId="0" fontId="13" fillId="0" borderId="1" xfId="1" applyFont="1" applyFill="1" applyBorder="1" applyAlignment="1">
      <alignment horizontal="left" vertical="center" indent="4"/>
    </xf>
    <xf numFmtId="0" fontId="19" fillId="0" borderId="1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 indent="1"/>
    </xf>
    <xf numFmtId="0" fontId="13" fillId="0" borderId="1" xfId="1" applyFont="1" applyBorder="1" applyAlignment="1">
      <alignment horizontal="left" vertical="center" indent="4"/>
    </xf>
    <xf numFmtId="0" fontId="13" fillId="0" borderId="1" xfId="1" applyFont="1" applyBorder="1" applyAlignment="1">
      <alignment horizontal="left" vertical="center" indent="11"/>
    </xf>
    <xf numFmtId="164" fontId="13" fillId="0" borderId="1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/>
    <xf numFmtId="3" fontId="14" fillId="3" borderId="0" xfId="0" applyNumberFormat="1" applyFont="1" applyFill="1"/>
    <xf numFmtId="0" fontId="13" fillId="0" borderId="1" xfId="1" applyFont="1" applyBorder="1" applyAlignment="1">
      <alignment horizontal="left" vertical="center" indent="3"/>
    </xf>
    <xf numFmtId="0" fontId="20" fillId="3" borderId="2" xfId="1" applyFont="1" applyFill="1" applyBorder="1" applyAlignment="1">
      <alignment horizontal="left" vertical="center" indent="3"/>
    </xf>
    <xf numFmtId="0" fontId="13" fillId="3" borderId="3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left" vertical="center" indent="1"/>
    </xf>
    <xf numFmtId="0" fontId="20" fillId="3" borderId="1" xfId="1" applyFont="1" applyFill="1" applyBorder="1" applyAlignment="1">
      <alignment horizontal="left" vertical="center" indent="3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left" vertical="center" wrapText="1" indent="3"/>
    </xf>
    <xf numFmtId="0" fontId="13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vertical="center"/>
    </xf>
    <xf numFmtId="2" fontId="14" fillId="3" borderId="0" xfId="0" applyNumberFormat="1" applyFont="1" applyFill="1" applyAlignment="1">
      <alignment vertical="center"/>
    </xf>
    <xf numFmtId="2" fontId="14" fillId="0" borderId="0" xfId="0" applyNumberFormat="1" applyFont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3" borderId="5" xfId="1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/>
    </xf>
    <xf numFmtId="0" fontId="17" fillId="4" borderId="2" xfId="1" applyFont="1" applyFill="1" applyBorder="1" applyAlignment="1">
      <alignment horizontal="right" vertical="center"/>
    </xf>
    <xf numFmtId="0" fontId="17" fillId="4" borderId="3" xfId="1" applyFont="1" applyFill="1" applyBorder="1" applyAlignment="1">
      <alignment horizontal="right" vertical="center"/>
    </xf>
    <xf numFmtId="0" fontId="17" fillId="4" borderId="2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2" fontId="14" fillId="3" borderId="0" xfId="0" applyNumberFormat="1" applyFont="1" applyFill="1" applyBorder="1"/>
    <xf numFmtId="2" fontId="14" fillId="0" borderId="0" xfId="0" applyNumberFormat="1" applyFont="1" applyBorder="1"/>
    <xf numFmtId="0" fontId="17" fillId="5" borderId="1" xfId="1" applyFont="1" applyFill="1" applyBorder="1" applyAlignment="1">
      <alignment horizontal="right" vertical="center" indent="1"/>
    </xf>
    <xf numFmtId="0" fontId="13" fillId="0" borderId="1" xfId="0" applyFont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right" vertical="center" indent="2"/>
    </xf>
    <xf numFmtId="3" fontId="13" fillId="3" borderId="2" xfId="0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7">
    <cellStyle name="Millares 3" xfId="6"/>
    <cellStyle name="Normal" xfId="0" builtinId="0"/>
    <cellStyle name="Normal 2" xfId="2"/>
    <cellStyle name="Normal 2 3" xfId="3"/>
    <cellStyle name="Normal 3" xfId="1"/>
    <cellStyle name="Normal 4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lyn.pacheco/Downloads/Evaluacion/PU-Presupues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_ARQ"/>
      <sheetName val="PU"/>
      <sheetName val="Respaldo PU"/>
      <sheetName val="CUBICACIONES"/>
      <sheetName val="Presupuesto"/>
      <sheetName val="partidas"/>
      <sheetName val="Resumen"/>
      <sheetName val="ELECTRICO"/>
      <sheetName val="COM_MAT."/>
      <sheetName val="Costos MO"/>
      <sheetName val="Instalación de Faenas"/>
      <sheetName val="Fundaciones"/>
      <sheetName val="Hormigon"/>
      <sheetName val="Estructura"/>
      <sheetName val="Terminaciones"/>
      <sheetName val="Instalaciones"/>
      <sheetName val="G.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6"/>
  <sheetViews>
    <sheetView showGridLines="0" tabSelected="1" zoomScale="40" zoomScaleNormal="40" zoomScaleSheetLayoutView="40" workbookViewId="0">
      <selection activeCell="N171" sqref="N171"/>
    </sheetView>
  </sheetViews>
  <sheetFormatPr baseColWidth="10" defaultColWidth="11.42578125" defaultRowHeight="21"/>
  <cols>
    <col min="1" max="1" width="11.42578125" style="1"/>
    <col min="2" max="2" width="244" style="1" bestFit="1" customWidth="1"/>
    <col min="3" max="3" width="20.85546875" style="1" customWidth="1"/>
    <col min="4" max="4" width="18.42578125" style="1" customWidth="1"/>
    <col min="5" max="5" width="32.85546875" style="3" customWidth="1"/>
    <col min="6" max="6" width="31.140625" style="3" customWidth="1"/>
    <col min="7" max="7" width="5.140625" style="3" customWidth="1"/>
    <col min="8" max="8" width="16.7109375" style="3" bestFit="1" customWidth="1"/>
    <col min="9" max="9" width="12.7109375" style="3" bestFit="1" customWidth="1"/>
    <col min="10" max="16" width="11.42578125" style="3"/>
    <col min="17" max="16384" width="11.42578125" style="1"/>
  </cols>
  <sheetData>
    <row r="1" spans="2:7">
      <c r="B1" s="4"/>
      <c r="C1" s="5"/>
      <c r="D1" s="6"/>
    </row>
    <row r="2" spans="2:7">
      <c r="B2" s="64" t="s">
        <v>124</v>
      </c>
      <c r="C2" s="2"/>
      <c r="D2" s="2"/>
    </row>
    <row r="3" spans="2:7" ht="34.5" customHeight="1">
      <c r="B3" s="65"/>
      <c r="C3" s="2"/>
      <c r="D3" s="2"/>
    </row>
    <row r="4" spans="2:7">
      <c r="B4" s="9" t="s">
        <v>1</v>
      </c>
      <c r="C4" s="3"/>
      <c r="D4" s="3"/>
      <c r="E4" s="58" t="s">
        <v>127</v>
      </c>
      <c r="F4" s="59"/>
      <c r="G4" s="47"/>
    </row>
    <row r="5" spans="2:7" ht="25.9" customHeight="1">
      <c r="B5" s="73" t="s">
        <v>6</v>
      </c>
      <c r="C5" s="7" t="s">
        <v>2</v>
      </c>
      <c r="D5" s="7" t="s">
        <v>3</v>
      </c>
      <c r="E5" s="7" t="s">
        <v>125</v>
      </c>
      <c r="F5" s="7" t="s">
        <v>126</v>
      </c>
    </row>
    <row r="6" spans="2:7" ht="25.9" customHeight="1">
      <c r="B6" s="42" t="s">
        <v>116</v>
      </c>
      <c r="C6" s="10" t="s">
        <v>4</v>
      </c>
      <c r="D6" s="11">
        <v>1</v>
      </c>
      <c r="E6" s="48"/>
      <c r="F6" s="48"/>
    </row>
    <row r="7" spans="2:7" ht="25.9" customHeight="1">
      <c r="B7" s="42" t="s">
        <v>6</v>
      </c>
      <c r="C7" s="10" t="s">
        <v>4</v>
      </c>
      <c r="D7" s="11">
        <v>1</v>
      </c>
      <c r="E7" s="48"/>
      <c r="F7" s="48"/>
    </row>
    <row r="8" spans="2:7" ht="25.9" customHeight="1">
      <c r="B8" s="42" t="s">
        <v>117</v>
      </c>
      <c r="C8" s="10" t="s">
        <v>4</v>
      </c>
      <c r="D8" s="11">
        <v>1</v>
      </c>
      <c r="E8" s="48"/>
      <c r="F8" s="48"/>
    </row>
    <row r="9" spans="2:7" ht="25.9" customHeight="1">
      <c r="B9" s="42" t="s">
        <v>118</v>
      </c>
      <c r="C9" s="10" t="s">
        <v>4</v>
      </c>
      <c r="D9" s="11">
        <v>1</v>
      </c>
      <c r="E9" s="48"/>
      <c r="F9" s="48"/>
    </row>
    <row r="10" spans="2:7" ht="25.9" customHeight="1">
      <c r="B10" s="42" t="s">
        <v>123</v>
      </c>
      <c r="C10" s="10" t="s">
        <v>4</v>
      </c>
      <c r="D10" s="11">
        <v>1</v>
      </c>
      <c r="E10" s="48"/>
      <c r="F10" s="48"/>
    </row>
    <row r="11" spans="2:7">
      <c r="B11" s="73" t="s">
        <v>115</v>
      </c>
      <c r="C11" s="74"/>
      <c r="D11" s="75"/>
      <c r="E11" s="58" t="s">
        <v>127</v>
      </c>
      <c r="F11" s="59"/>
    </row>
    <row r="12" spans="2:7" ht="42" customHeight="1">
      <c r="B12" s="73" t="s">
        <v>119</v>
      </c>
      <c r="C12" s="7" t="s">
        <v>2</v>
      </c>
      <c r="D12" s="7" t="s">
        <v>3</v>
      </c>
      <c r="E12" s="7" t="s">
        <v>125</v>
      </c>
      <c r="F12" s="7" t="s">
        <v>126</v>
      </c>
    </row>
    <row r="13" spans="2:7">
      <c r="B13" s="32" t="s">
        <v>73</v>
      </c>
      <c r="C13" s="12"/>
      <c r="D13" s="18"/>
      <c r="E13" s="48"/>
      <c r="F13" s="48"/>
    </row>
    <row r="14" spans="2:7">
      <c r="B14" s="33" t="s">
        <v>45</v>
      </c>
      <c r="C14" s="12"/>
      <c r="D14" s="18"/>
      <c r="E14" s="48"/>
      <c r="F14" s="48"/>
    </row>
    <row r="15" spans="2:7">
      <c r="B15" s="34" t="s">
        <v>49</v>
      </c>
      <c r="C15" s="12" t="s">
        <v>7</v>
      </c>
      <c r="D15" s="18">
        <f>11172+4389</f>
        <v>15561</v>
      </c>
      <c r="E15" s="48"/>
      <c r="F15" s="48"/>
    </row>
    <row r="16" spans="2:7">
      <c r="B16" s="34" t="s">
        <v>50</v>
      </c>
      <c r="C16" s="12" t="s">
        <v>7</v>
      </c>
      <c r="D16" s="18">
        <v>15218</v>
      </c>
      <c r="E16" s="48"/>
      <c r="F16" s="48"/>
    </row>
    <row r="17" spans="2:6">
      <c r="B17" s="34" t="s">
        <v>52</v>
      </c>
      <c r="C17" s="12" t="s">
        <v>54</v>
      </c>
      <c r="D17" s="18">
        <f>260+0.56</f>
        <v>260.56</v>
      </c>
      <c r="E17" s="48"/>
      <c r="F17" s="48"/>
    </row>
    <row r="18" spans="2:6">
      <c r="B18" s="34" t="s">
        <v>53</v>
      </c>
      <c r="C18" s="12" t="s">
        <v>0</v>
      </c>
      <c r="D18" s="18">
        <f>195+5</f>
        <v>200</v>
      </c>
      <c r="E18" s="48"/>
      <c r="F18" s="48"/>
    </row>
    <row r="19" spans="2:6">
      <c r="B19" s="34" t="s">
        <v>68</v>
      </c>
      <c r="C19" s="12" t="s">
        <v>8</v>
      </c>
      <c r="D19" s="18">
        <v>18</v>
      </c>
      <c r="E19" s="48"/>
      <c r="F19" s="48"/>
    </row>
    <row r="20" spans="2:6">
      <c r="B20" s="34" t="s">
        <v>69</v>
      </c>
      <c r="C20" s="12" t="s">
        <v>8</v>
      </c>
      <c r="D20" s="18">
        <v>9</v>
      </c>
      <c r="E20" s="48"/>
      <c r="F20" s="48"/>
    </row>
    <row r="21" spans="2:6">
      <c r="B21" s="34" t="s">
        <v>62</v>
      </c>
      <c r="C21" s="12" t="s">
        <v>8</v>
      </c>
      <c r="D21" s="18">
        <v>198</v>
      </c>
      <c r="E21" s="48"/>
      <c r="F21" s="48"/>
    </row>
    <row r="22" spans="2:6">
      <c r="B22" s="34" t="s">
        <v>63</v>
      </c>
      <c r="C22" s="12" t="s">
        <v>8</v>
      </c>
      <c r="D22" s="18">
        <v>62</v>
      </c>
      <c r="E22" s="48"/>
      <c r="F22" s="48"/>
    </row>
    <row r="23" spans="2:6">
      <c r="B23" s="34" t="s">
        <v>61</v>
      </c>
      <c r="C23" s="12" t="s">
        <v>8</v>
      </c>
      <c r="D23" s="18">
        <v>140</v>
      </c>
      <c r="E23" s="48"/>
      <c r="F23" s="48"/>
    </row>
    <row r="24" spans="2:6">
      <c r="B24" s="34" t="s">
        <v>64</v>
      </c>
      <c r="C24" s="12" t="s">
        <v>65</v>
      </c>
      <c r="D24" s="18">
        <v>195</v>
      </c>
      <c r="E24" s="48"/>
      <c r="F24" s="48"/>
    </row>
    <row r="25" spans="2:6">
      <c r="B25" s="34" t="s">
        <v>66</v>
      </c>
      <c r="C25" s="12" t="s">
        <v>67</v>
      </c>
      <c r="D25" s="18">
        <v>1</v>
      </c>
      <c r="E25" s="48"/>
      <c r="F25" s="48"/>
    </row>
    <row r="26" spans="2:6">
      <c r="B26" s="80" t="s">
        <v>100</v>
      </c>
      <c r="C26" s="81"/>
      <c r="D26" s="18"/>
      <c r="E26" s="82"/>
      <c r="F26" s="82"/>
    </row>
    <row r="27" spans="2:6">
      <c r="B27" s="83" t="s">
        <v>99</v>
      </c>
      <c r="C27" s="81" t="s">
        <v>7</v>
      </c>
      <c r="D27" s="18">
        <f>18*2*20</f>
        <v>720</v>
      </c>
      <c r="E27" s="82"/>
      <c r="F27" s="82"/>
    </row>
    <row r="28" spans="2:6">
      <c r="B28" s="83" t="s">
        <v>90</v>
      </c>
      <c r="C28" s="81" t="s">
        <v>8</v>
      </c>
      <c r="D28" s="18">
        <v>4</v>
      </c>
      <c r="E28" s="82"/>
      <c r="F28" s="82"/>
    </row>
    <row r="29" spans="2:6">
      <c r="B29" s="83" t="s">
        <v>91</v>
      </c>
      <c r="C29" s="81" t="s">
        <v>8</v>
      </c>
      <c r="D29" s="18">
        <v>2</v>
      </c>
      <c r="E29" s="82"/>
      <c r="F29" s="82"/>
    </row>
    <row r="30" spans="2:6">
      <c r="B30" s="83" t="s">
        <v>92</v>
      </c>
      <c r="C30" s="81" t="s">
        <v>8</v>
      </c>
      <c r="D30" s="18">
        <v>4</v>
      </c>
      <c r="E30" s="82"/>
      <c r="F30" s="82"/>
    </row>
    <row r="31" spans="2:6">
      <c r="B31" s="83" t="s">
        <v>94</v>
      </c>
      <c r="C31" s="81" t="s">
        <v>8</v>
      </c>
      <c r="D31" s="18">
        <v>2</v>
      </c>
      <c r="E31" s="82"/>
      <c r="F31" s="82"/>
    </row>
    <row r="32" spans="2:6">
      <c r="B32" s="83" t="s">
        <v>93</v>
      </c>
      <c r="C32" s="81" t="s">
        <v>8</v>
      </c>
      <c r="D32" s="18">
        <v>4</v>
      </c>
      <c r="E32" s="82"/>
      <c r="F32" s="82"/>
    </row>
    <row r="33" spans="2:6">
      <c r="B33" s="83" t="s">
        <v>89</v>
      </c>
      <c r="C33" s="81" t="s">
        <v>8</v>
      </c>
      <c r="D33" s="18">
        <v>36</v>
      </c>
      <c r="E33" s="82"/>
      <c r="F33" s="82"/>
    </row>
    <row r="34" spans="2:6">
      <c r="B34" s="83" t="s">
        <v>95</v>
      </c>
      <c r="C34" s="81" t="s">
        <v>81</v>
      </c>
      <c r="D34" s="18">
        <v>600</v>
      </c>
      <c r="E34" s="82"/>
      <c r="F34" s="82"/>
    </row>
    <row r="35" spans="2:6">
      <c r="B35" s="83" t="s">
        <v>105</v>
      </c>
      <c r="C35" s="81" t="s">
        <v>8</v>
      </c>
      <c r="D35" s="18">
        <v>9</v>
      </c>
      <c r="E35" s="82"/>
      <c r="F35" s="82"/>
    </row>
    <row r="36" spans="2:6">
      <c r="B36" s="83" t="s">
        <v>106</v>
      </c>
      <c r="C36" s="81" t="s">
        <v>8</v>
      </c>
      <c r="D36" s="18">
        <v>9</v>
      </c>
      <c r="E36" s="82"/>
      <c r="F36" s="82"/>
    </row>
    <row r="37" spans="2:6">
      <c r="B37" s="84" t="s">
        <v>12</v>
      </c>
      <c r="C37" s="81"/>
      <c r="D37" s="18"/>
      <c r="E37" s="82"/>
      <c r="F37" s="82"/>
    </row>
    <row r="38" spans="2:6">
      <c r="B38" s="80" t="s">
        <v>42</v>
      </c>
      <c r="C38" s="81"/>
      <c r="D38" s="18"/>
      <c r="E38" s="82"/>
      <c r="F38" s="82"/>
    </row>
    <row r="39" spans="2:6">
      <c r="B39" s="83" t="s">
        <v>49</v>
      </c>
      <c r="C39" s="81" t="s">
        <v>7</v>
      </c>
      <c r="D39" s="18">
        <f>11172+4389</f>
        <v>15561</v>
      </c>
      <c r="E39" s="82"/>
      <c r="F39" s="82"/>
    </row>
    <row r="40" spans="2:6">
      <c r="B40" s="83" t="s">
        <v>50</v>
      </c>
      <c r="C40" s="81" t="s">
        <v>7</v>
      </c>
      <c r="D40" s="18">
        <v>15218</v>
      </c>
      <c r="E40" s="82"/>
      <c r="F40" s="82"/>
    </row>
    <row r="41" spans="2:6">
      <c r="B41" s="83" t="s">
        <v>52</v>
      </c>
      <c r="C41" s="81" t="s">
        <v>54</v>
      </c>
      <c r="D41" s="18">
        <f>260+0.56</f>
        <v>260.56</v>
      </c>
      <c r="E41" s="82"/>
      <c r="F41" s="82"/>
    </row>
    <row r="42" spans="2:6">
      <c r="B42" s="83" t="s">
        <v>53</v>
      </c>
      <c r="C42" s="81" t="s">
        <v>0</v>
      </c>
      <c r="D42" s="18">
        <f>195+5</f>
        <v>200</v>
      </c>
      <c r="E42" s="82"/>
      <c r="F42" s="82"/>
    </row>
    <row r="43" spans="2:6">
      <c r="B43" s="83" t="s">
        <v>68</v>
      </c>
      <c r="C43" s="81" t="s">
        <v>8</v>
      </c>
      <c r="D43" s="18">
        <v>18</v>
      </c>
      <c r="E43" s="82"/>
      <c r="F43" s="82"/>
    </row>
    <row r="44" spans="2:6">
      <c r="B44" s="83" t="s">
        <v>69</v>
      </c>
      <c r="C44" s="81" t="s">
        <v>8</v>
      </c>
      <c r="D44" s="18">
        <v>9</v>
      </c>
      <c r="E44" s="82"/>
      <c r="F44" s="82"/>
    </row>
    <row r="45" spans="2:6">
      <c r="B45" s="83" t="s">
        <v>62</v>
      </c>
      <c r="C45" s="81" t="s">
        <v>8</v>
      </c>
      <c r="D45" s="18">
        <v>198</v>
      </c>
      <c r="E45" s="82"/>
      <c r="F45" s="82"/>
    </row>
    <row r="46" spans="2:6">
      <c r="B46" s="83" t="s">
        <v>63</v>
      </c>
      <c r="C46" s="81" t="s">
        <v>8</v>
      </c>
      <c r="D46" s="18">
        <v>62</v>
      </c>
      <c r="E46" s="82"/>
      <c r="F46" s="82"/>
    </row>
    <row r="47" spans="2:6">
      <c r="B47" s="83" t="s">
        <v>61</v>
      </c>
      <c r="C47" s="81" t="s">
        <v>8</v>
      </c>
      <c r="D47" s="18">
        <v>140</v>
      </c>
      <c r="E47" s="82"/>
      <c r="F47" s="82"/>
    </row>
    <row r="48" spans="2:6">
      <c r="B48" s="83" t="s">
        <v>64</v>
      </c>
      <c r="C48" s="81" t="s">
        <v>65</v>
      </c>
      <c r="D48" s="18">
        <v>195</v>
      </c>
      <c r="E48" s="82"/>
      <c r="F48" s="82"/>
    </row>
    <row r="49" spans="2:6">
      <c r="B49" s="83" t="s">
        <v>66</v>
      </c>
      <c r="C49" s="81" t="s">
        <v>67</v>
      </c>
      <c r="D49" s="18">
        <v>1</v>
      </c>
      <c r="E49" s="82"/>
      <c r="F49" s="82"/>
    </row>
    <row r="50" spans="2:6">
      <c r="B50" s="80" t="s">
        <v>96</v>
      </c>
      <c r="C50" s="81"/>
      <c r="D50" s="18"/>
      <c r="E50" s="82"/>
      <c r="F50" s="82"/>
    </row>
    <row r="51" spans="2:6">
      <c r="B51" s="83" t="s">
        <v>99</v>
      </c>
      <c r="C51" s="81" t="s">
        <v>7</v>
      </c>
      <c r="D51" s="18">
        <f>18*2*20</f>
        <v>720</v>
      </c>
      <c r="E51" s="82"/>
      <c r="F51" s="82"/>
    </row>
    <row r="52" spans="2:6">
      <c r="B52" s="83" t="s">
        <v>97</v>
      </c>
      <c r="C52" s="81" t="s">
        <v>4</v>
      </c>
      <c r="D52" s="18">
        <v>1</v>
      </c>
      <c r="E52" s="82"/>
      <c r="F52" s="82"/>
    </row>
    <row r="53" spans="2:6">
      <c r="B53" s="83" t="s">
        <v>98</v>
      </c>
      <c r="C53" s="81" t="s">
        <v>4</v>
      </c>
      <c r="D53" s="18">
        <v>1</v>
      </c>
      <c r="E53" s="82"/>
      <c r="F53" s="82"/>
    </row>
    <row r="54" spans="2:6">
      <c r="B54" s="83" t="s">
        <v>107</v>
      </c>
      <c r="C54" s="81" t="s">
        <v>8</v>
      </c>
      <c r="D54" s="18">
        <v>9</v>
      </c>
      <c r="E54" s="82"/>
      <c r="F54" s="82"/>
    </row>
    <row r="55" spans="2:6">
      <c r="B55" s="22" t="s">
        <v>120</v>
      </c>
      <c r="C55" s="53" t="s">
        <v>2</v>
      </c>
      <c r="D55" s="53" t="s">
        <v>3</v>
      </c>
      <c r="E55" s="53" t="s">
        <v>2</v>
      </c>
      <c r="F55" s="53" t="s">
        <v>3</v>
      </c>
    </row>
    <row r="56" spans="2:6">
      <c r="B56" s="32" t="s">
        <v>73</v>
      </c>
      <c r="C56" s="12"/>
      <c r="D56" s="18"/>
      <c r="E56" s="48"/>
      <c r="F56" s="48"/>
    </row>
    <row r="57" spans="2:6">
      <c r="B57" s="33" t="s">
        <v>43</v>
      </c>
      <c r="C57" s="12"/>
      <c r="D57" s="18"/>
      <c r="E57" s="48"/>
      <c r="F57" s="48"/>
    </row>
    <row r="58" spans="2:6">
      <c r="B58" s="34" t="s">
        <v>49</v>
      </c>
      <c r="C58" s="12" t="s">
        <v>7</v>
      </c>
      <c r="D58" s="18">
        <v>10528</v>
      </c>
      <c r="E58" s="48"/>
      <c r="F58" s="48"/>
    </row>
    <row r="59" spans="2:6">
      <c r="B59" s="34" t="s">
        <v>88</v>
      </c>
      <c r="C59" s="12" t="s">
        <v>0</v>
      </c>
      <c r="D59" s="13">
        <v>320</v>
      </c>
      <c r="E59" s="48"/>
      <c r="F59" s="48"/>
    </row>
    <row r="60" spans="2:6">
      <c r="B60" s="34" t="s">
        <v>72</v>
      </c>
      <c r="C60" s="12" t="s">
        <v>54</v>
      </c>
      <c r="D60" s="18">
        <v>1132</v>
      </c>
      <c r="E60" s="48"/>
      <c r="F60" s="48"/>
    </row>
    <row r="61" spans="2:6">
      <c r="B61" s="35"/>
      <c r="C61" s="12"/>
      <c r="D61" s="18"/>
      <c r="E61" s="48"/>
      <c r="F61" s="48"/>
    </row>
    <row r="62" spans="2:6">
      <c r="B62" s="24" t="s">
        <v>10</v>
      </c>
      <c r="C62" s="12"/>
      <c r="D62" s="18"/>
      <c r="E62" s="48"/>
      <c r="F62" s="48"/>
    </row>
    <row r="63" spans="2:6">
      <c r="B63" s="25" t="s">
        <v>10</v>
      </c>
      <c r="C63" s="12" t="s">
        <v>4</v>
      </c>
      <c r="D63" s="18">
        <v>2</v>
      </c>
      <c r="E63" s="48"/>
      <c r="F63" s="48"/>
    </row>
    <row r="64" spans="2:6">
      <c r="B64" s="29" t="s">
        <v>58</v>
      </c>
      <c r="C64" s="12" t="s">
        <v>54</v>
      </c>
      <c r="D64" s="18">
        <f>D63*2*(0.25+2.415+1.9282)</f>
        <v>18.372799999999998</v>
      </c>
      <c r="E64" s="48"/>
      <c r="F64" s="48"/>
    </row>
    <row r="65" spans="2:7">
      <c r="B65" s="29" t="s">
        <v>59</v>
      </c>
      <c r="C65" s="12" t="s">
        <v>7</v>
      </c>
      <c r="D65" s="41">
        <f>57.164*D63</f>
        <v>114.328</v>
      </c>
      <c r="E65" s="48"/>
      <c r="F65" s="48"/>
    </row>
    <row r="66" spans="2:7">
      <c r="B66" s="29" t="s">
        <v>55</v>
      </c>
      <c r="C66" s="12" t="s">
        <v>0</v>
      </c>
      <c r="D66" s="18">
        <f>2*D63</f>
        <v>4</v>
      </c>
      <c r="E66" s="48"/>
      <c r="F66" s="48"/>
    </row>
    <row r="67" spans="2:7">
      <c r="B67" s="29" t="s">
        <v>56</v>
      </c>
      <c r="C67" s="12" t="s">
        <v>0</v>
      </c>
      <c r="D67" s="37">
        <f>1.5*D63</f>
        <v>3</v>
      </c>
      <c r="E67" s="48"/>
      <c r="F67" s="48"/>
    </row>
    <row r="68" spans="2:7">
      <c r="B68" s="29" t="s">
        <v>57</v>
      </c>
      <c r="C68" s="12" t="s">
        <v>0</v>
      </c>
      <c r="D68" s="36">
        <f>12.6*D63</f>
        <v>25.2</v>
      </c>
      <c r="E68" s="48"/>
      <c r="F68" s="48"/>
    </row>
    <row r="69" spans="2:7">
      <c r="B69" s="29" t="s">
        <v>101</v>
      </c>
      <c r="C69" s="12" t="s">
        <v>0</v>
      </c>
      <c r="D69" s="37">
        <f>132*D63</f>
        <v>264</v>
      </c>
      <c r="E69" s="48"/>
      <c r="F69" s="48"/>
    </row>
    <row r="70" spans="2:7">
      <c r="B70" s="29" t="s">
        <v>60</v>
      </c>
      <c r="C70" s="12" t="s">
        <v>7</v>
      </c>
      <c r="D70" s="37">
        <f>4*D63</f>
        <v>8</v>
      </c>
      <c r="E70" s="48"/>
      <c r="F70" s="48"/>
    </row>
    <row r="71" spans="2:7">
      <c r="B71" s="29" t="s">
        <v>102</v>
      </c>
      <c r="C71" s="12" t="s">
        <v>8</v>
      </c>
      <c r="D71" s="37">
        <f>4*D63</f>
        <v>8</v>
      </c>
      <c r="E71" s="48"/>
      <c r="F71" s="48"/>
    </row>
    <row r="72" spans="2:7">
      <c r="B72" s="29" t="s">
        <v>103</v>
      </c>
      <c r="C72" s="12" t="s">
        <v>0</v>
      </c>
      <c r="D72" s="37">
        <f>120*2</f>
        <v>240</v>
      </c>
      <c r="E72" s="48"/>
      <c r="F72" s="48"/>
    </row>
    <row r="73" spans="2:7">
      <c r="B73" s="29" t="s">
        <v>71</v>
      </c>
      <c r="C73" s="12" t="s">
        <v>0</v>
      </c>
      <c r="D73" s="37">
        <f>3*D63</f>
        <v>6</v>
      </c>
      <c r="E73" s="48"/>
      <c r="F73" s="49"/>
      <c r="G73" s="27"/>
    </row>
    <row r="74" spans="2:7">
      <c r="B74" s="15"/>
      <c r="C74" s="12"/>
      <c r="D74" s="37"/>
      <c r="E74" s="48"/>
      <c r="F74" s="48"/>
    </row>
    <row r="75" spans="2:7">
      <c r="B75" s="24" t="s">
        <v>11</v>
      </c>
      <c r="C75" s="12"/>
      <c r="D75" s="37"/>
      <c r="E75" s="48"/>
      <c r="F75" s="48"/>
    </row>
    <row r="76" spans="2:7">
      <c r="B76" s="15" t="s">
        <v>108</v>
      </c>
      <c r="C76" s="12" t="s">
        <v>4</v>
      </c>
      <c r="D76" s="37">
        <v>1</v>
      </c>
      <c r="E76" s="48"/>
      <c r="F76" s="48"/>
    </row>
    <row r="77" spans="2:7">
      <c r="B77" s="15" t="s">
        <v>109</v>
      </c>
      <c r="C77" s="12" t="s">
        <v>4</v>
      </c>
      <c r="D77" s="37">
        <v>1</v>
      </c>
      <c r="E77" s="48"/>
      <c r="F77" s="48"/>
    </row>
    <row r="78" spans="2:7">
      <c r="B78" s="38"/>
      <c r="C78" s="23"/>
      <c r="D78" s="39"/>
      <c r="E78" s="48"/>
      <c r="F78" s="49"/>
    </row>
    <row r="79" spans="2:7">
      <c r="B79" s="32" t="s">
        <v>12</v>
      </c>
      <c r="C79" s="12"/>
      <c r="D79" s="37"/>
      <c r="E79" s="48"/>
      <c r="F79" s="48"/>
    </row>
    <row r="80" spans="2:7">
      <c r="B80" s="33" t="s">
        <v>43</v>
      </c>
      <c r="C80" s="12"/>
      <c r="D80" s="37"/>
      <c r="E80" s="48"/>
      <c r="F80" s="48"/>
    </row>
    <row r="81" spans="2:6">
      <c r="B81" s="34" t="s">
        <v>49</v>
      </c>
      <c r="C81" s="12" t="s">
        <v>7</v>
      </c>
      <c r="D81" s="37">
        <v>10528</v>
      </c>
      <c r="E81" s="48"/>
      <c r="F81" s="48"/>
    </row>
    <row r="82" spans="2:6">
      <c r="B82" s="34" t="s">
        <v>88</v>
      </c>
      <c r="C82" s="12" t="s">
        <v>0</v>
      </c>
      <c r="D82" s="40">
        <v>320</v>
      </c>
      <c r="E82" s="48"/>
      <c r="F82" s="48"/>
    </row>
    <row r="83" spans="2:6">
      <c r="B83" s="34" t="s">
        <v>72</v>
      </c>
      <c r="C83" s="12" t="s">
        <v>54</v>
      </c>
      <c r="D83" s="37">
        <v>1132</v>
      </c>
      <c r="E83" s="48"/>
      <c r="F83" s="48"/>
    </row>
    <row r="84" spans="2:6">
      <c r="B84" s="34" t="s">
        <v>10</v>
      </c>
      <c r="C84" s="12" t="s">
        <v>4</v>
      </c>
      <c r="D84" s="37">
        <v>9</v>
      </c>
      <c r="E84" s="48"/>
      <c r="F84" s="48"/>
    </row>
    <row r="85" spans="2:6">
      <c r="B85" s="34" t="s">
        <v>74</v>
      </c>
      <c r="C85" s="12" t="s">
        <v>4</v>
      </c>
      <c r="D85" s="37">
        <v>4</v>
      </c>
      <c r="E85" s="48"/>
      <c r="F85" s="48"/>
    </row>
    <row r="86" spans="2:6">
      <c r="B86" s="34" t="s">
        <v>110</v>
      </c>
      <c r="C86" s="12" t="s">
        <v>4</v>
      </c>
      <c r="D86" s="37">
        <v>1</v>
      </c>
      <c r="E86" s="48"/>
      <c r="F86" s="48"/>
    </row>
    <row r="87" spans="2:6" ht="38.25" customHeight="1">
      <c r="B87" s="73" t="s">
        <v>121</v>
      </c>
      <c r="C87" s="7" t="s">
        <v>2</v>
      </c>
      <c r="D87" s="7" t="s">
        <v>3</v>
      </c>
      <c r="E87" s="76"/>
      <c r="F87" s="76"/>
    </row>
    <row r="88" spans="2:6">
      <c r="B88" s="22" t="s">
        <v>73</v>
      </c>
      <c r="C88" s="12"/>
      <c r="D88" s="17"/>
      <c r="E88" s="79"/>
      <c r="F88" s="79"/>
    </row>
    <row r="89" spans="2:6">
      <c r="B89" s="21" t="s">
        <v>25</v>
      </c>
      <c r="C89" s="12"/>
      <c r="D89" s="17"/>
      <c r="E89" s="48"/>
      <c r="F89" s="48"/>
    </row>
    <row r="90" spans="2:6">
      <c r="B90" s="16" t="s">
        <v>75</v>
      </c>
      <c r="C90" s="12" t="s">
        <v>8</v>
      </c>
      <c r="D90" s="17">
        <v>1</v>
      </c>
      <c r="E90" s="48"/>
      <c r="F90" s="48"/>
    </row>
    <row r="91" spans="2:6">
      <c r="B91" s="16"/>
      <c r="C91" s="12"/>
      <c r="D91" s="17"/>
      <c r="E91" s="48"/>
      <c r="F91" s="48"/>
    </row>
    <row r="92" spans="2:6">
      <c r="B92" s="21" t="s">
        <v>26</v>
      </c>
      <c r="C92" s="12"/>
      <c r="D92" s="17"/>
      <c r="E92" s="48"/>
      <c r="F92" s="48"/>
    </row>
    <row r="93" spans="2:6">
      <c r="B93" s="16" t="s">
        <v>104</v>
      </c>
      <c r="C93" s="14" t="s">
        <v>18</v>
      </c>
      <c r="D93" s="17">
        <v>1</v>
      </c>
      <c r="E93" s="48"/>
      <c r="F93" s="48"/>
    </row>
    <row r="94" spans="2:6">
      <c r="B94" s="16" t="s">
        <v>76</v>
      </c>
      <c r="C94" s="14" t="s">
        <v>77</v>
      </c>
      <c r="D94" s="17">
        <v>1</v>
      </c>
      <c r="E94" s="48"/>
      <c r="F94" s="48"/>
    </row>
    <row r="95" spans="2:6">
      <c r="B95" s="16" t="s">
        <v>79</v>
      </c>
      <c r="C95" s="14" t="s">
        <v>77</v>
      </c>
      <c r="D95" s="17">
        <v>15</v>
      </c>
      <c r="E95" s="48"/>
      <c r="F95" s="48"/>
    </row>
    <row r="96" spans="2:6">
      <c r="B96" s="16" t="s">
        <v>80</v>
      </c>
      <c r="C96" s="14" t="s">
        <v>77</v>
      </c>
      <c r="D96" s="17">
        <v>15</v>
      </c>
      <c r="E96" s="48"/>
      <c r="F96" s="48"/>
    </row>
    <row r="97" spans="2:6">
      <c r="B97" s="16"/>
      <c r="C97" s="14"/>
      <c r="D97" s="17"/>
      <c r="E97" s="48"/>
      <c r="F97" s="48"/>
    </row>
    <row r="98" spans="2:6">
      <c r="B98" s="21" t="s">
        <v>27</v>
      </c>
      <c r="C98" s="14"/>
      <c r="D98" s="17"/>
      <c r="E98" s="48"/>
      <c r="F98" s="48"/>
    </row>
    <row r="99" spans="2:6">
      <c r="B99" s="16" t="s">
        <v>19</v>
      </c>
      <c r="C99" s="14" t="s">
        <v>37</v>
      </c>
      <c r="D99" s="17">
        <v>1</v>
      </c>
      <c r="E99" s="48"/>
      <c r="F99" s="48"/>
    </row>
    <row r="100" spans="2:6">
      <c r="B100" s="16" t="s">
        <v>20</v>
      </c>
      <c r="C100" s="14" t="s">
        <v>37</v>
      </c>
      <c r="D100" s="17">
        <v>1</v>
      </c>
      <c r="E100" s="48"/>
      <c r="F100" s="48"/>
    </row>
    <row r="101" spans="2:6">
      <c r="B101" s="16" t="s">
        <v>21</v>
      </c>
      <c r="C101" s="14" t="s">
        <v>38</v>
      </c>
      <c r="D101" s="17">
        <v>6</v>
      </c>
      <c r="E101" s="48"/>
      <c r="F101" s="48"/>
    </row>
    <row r="102" spans="2:6">
      <c r="B102" s="16"/>
      <c r="C102" s="14"/>
      <c r="D102" s="17"/>
      <c r="E102" s="48"/>
      <c r="F102" s="48"/>
    </row>
    <row r="103" spans="2:6">
      <c r="B103" s="21" t="s">
        <v>28</v>
      </c>
      <c r="C103" s="14"/>
      <c r="D103" s="17"/>
      <c r="E103" s="48"/>
      <c r="F103" s="48"/>
    </row>
    <row r="104" spans="2:6">
      <c r="B104" s="16" t="s">
        <v>22</v>
      </c>
      <c r="C104" s="14" t="s">
        <v>39</v>
      </c>
      <c r="D104" s="28">
        <v>0.16800000000000007</v>
      </c>
      <c r="E104" s="48"/>
      <c r="F104" s="48"/>
    </row>
    <row r="105" spans="2:6">
      <c r="B105" s="16" t="s">
        <v>23</v>
      </c>
      <c r="C105" s="14" t="s">
        <v>40</v>
      </c>
      <c r="D105" s="17">
        <v>49.42</v>
      </c>
      <c r="E105" s="48"/>
      <c r="F105" s="48"/>
    </row>
    <row r="106" spans="2:6">
      <c r="B106" s="16" t="s">
        <v>24</v>
      </c>
      <c r="C106" s="14" t="s">
        <v>40</v>
      </c>
      <c r="D106" s="17">
        <v>53.1</v>
      </c>
      <c r="E106" s="48"/>
      <c r="F106" s="48"/>
    </row>
    <row r="107" spans="2:6">
      <c r="B107" s="16"/>
      <c r="C107" s="14"/>
      <c r="D107" s="17"/>
      <c r="E107" s="48"/>
      <c r="F107" s="48"/>
    </row>
    <row r="108" spans="2:6">
      <c r="B108" s="21" t="s">
        <v>29</v>
      </c>
      <c r="C108" s="14"/>
      <c r="D108" s="17"/>
      <c r="E108" s="48"/>
      <c r="F108" s="48"/>
    </row>
    <row r="109" spans="2:6">
      <c r="B109" s="16" t="s">
        <v>30</v>
      </c>
      <c r="C109" s="14" t="s">
        <v>39</v>
      </c>
      <c r="D109" s="17">
        <v>11.4</v>
      </c>
      <c r="E109" s="48"/>
      <c r="F109" s="48"/>
    </row>
    <row r="110" spans="2:6">
      <c r="B110" s="16" t="s">
        <v>31</v>
      </c>
      <c r="C110" s="14" t="s">
        <v>39</v>
      </c>
      <c r="D110" s="17">
        <v>2</v>
      </c>
      <c r="E110" s="48"/>
      <c r="F110" s="48"/>
    </row>
    <row r="111" spans="2:6">
      <c r="B111" s="16"/>
      <c r="C111" s="14"/>
      <c r="D111" s="17"/>
      <c r="E111" s="48"/>
      <c r="F111" s="48"/>
    </row>
    <row r="112" spans="2:6">
      <c r="B112" s="21" t="s">
        <v>32</v>
      </c>
      <c r="C112" s="14"/>
      <c r="D112" s="17"/>
      <c r="E112" s="48"/>
      <c r="F112" s="48"/>
    </row>
    <row r="113" spans="2:6">
      <c r="B113" s="16" t="s">
        <v>33</v>
      </c>
      <c r="C113" s="14" t="s">
        <v>8</v>
      </c>
      <c r="D113" s="17">
        <v>4</v>
      </c>
      <c r="E113" s="48"/>
      <c r="F113" s="48"/>
    </row>
    <row r="114" spans="2:6">
      <c r="B114" s="16"/>
      <c r="C114" s="14"/>
      <c r="D114" s="17"/>
      <c r="E114" s="48"/>
      <c r="F114" s="48"/>
    </row>
    <row r="115" spans="2:6">
      <c r="B115" s="21" t="s">
        <v>34</v>
      </c>
      <c r="C115" s="14"/>
      <c r="D115" s="17"/>
      <c r="E115" s="48"/>
      <c r="F115" s="48"/>
    </row>
    <row r="116" spans="2:6">
      <c r="B116" s="16" t="s">
        <v>35</v>
      </c>
      <c r="C116" s="14" t="s">
        <v>41</v>
      </c>
      <c r="D116" s="17">
        <v>168</v>
      </c>
      <c r="E116" s="48"/>
      <c r="F116" s="48"/>
    </row>
    <row r="117" spans="2:6">
      <c r="B117" s="16" t="s">
        <v>36</v>
      </c>
      <c r="C117" s="14" t="s">
        <v>8</v>
      </c>
      <c r="D117" s="17">
        <v>9</v>
      </c>
      <c r="E117" s="48"/>
      <c r="F117" s="48"/>
    </row>
    <row r="118" spans="2:6">
      <c r="B118" s="16" t="s">
        <v>78</v>
      </c>
      <c r="C118" s="14" t="s">
        <v>8</v>
      </c>
      <c r="D118" s="17">
        <v>9</v>
      </c>
      <c r="E118" s="48"/>
      <c r="F118" s="48"/>
    </row>
    <row r="119" spans="2:6">
      <c r="B119" s="16"/>
      <c r="C119" s="14"/>
      <c r="D119" s="17"/>
      <c r="E119" s="48"/>
      <c r="F119" s="48"/>
    </row>
    <row r="120" spans="2:6">
      <c r="B120" s="22" t="s">
        <v>12</v>
      </c>
      <c r="C120" s="14"/>
      <c r="D120" s="17"/>
      <c r="E120" s="48"/>
      <c r="F120" s="48"/>
    </row>
    <row r="121" spans="2:6">
      <c r="B121" s="21" t="s">
        <v>25</v>
      </c>
      <c r="C121" s="12"/>
      <c r="D121" s="17"/>
      <c r="E121" s="48"/>
      <c r="F121" s="48"/>
    </row>
    <row r="122" spans="2:6">
      <c r="B122" s="16" t="s">
        <v>75</v>
      </c>
      <c r="C122" s="12" t="s">
        <v>8</v>
      </c>
      <c r="D122" s="17">
        <v>1</v>
      </c>
      <c r="E122" s="48"/>
      <c r="F122" s="48"/>
    </row>
    <row r="123" spans="2:6">
      <c r="B123" s="16"/>
      <c r="C123" s="12"/>
      <c r="D123" s="17"/>
      <c r="E123" s="48"/>
      <c r="F123" s="48"/>
    </row>
    <row r="124" spans="2:6">
      <c r="B124" s="21" t="s">
        <v>26</v>
      </c>
      <c r="C124" s="12"/>
      <c r="D124" s="17"/>
      <c r="E124" s="48"/>
      <c r="F124" s="48"/>
    </row>
    <row r="125" spans="2:6">
      <c r="B125" s="16" t="s">
        <v>104</v>
      </c>
      <c r="C125" s="14" t="s">
        <v>18</v>
      </c>
      <c r="D125" s="17">
        <v>1</v>
      </c>
      <c r="E125" s="48"/>
      <c r="F125" s="48"/>
    </row>
    <row r="126" spans="2:6">
      <c r="B126" s="16" t="s">
        <v>76</v>
      </c>
      <c r="C126" s="14" t="s">
        <v>77</v>
      </c>
      <c r="D126" s="17">
        <v>1</v>
      </c>
      <c r="E126" s="48"/>
      <c r="F126" s="48"/>
    </row>
    <row r="127" spans="2:6">
      <c r="B127" s="16" t="s">
        <v>79</v>
      </c>
      <c r="C127" s="14" t="s">
        <v>77</v>
      </c>
      <c r="D127" s="17">
        <v>15</v>
      </c>
      <c r="E127" s="48"/>
      <c r="F127" s="48"/>
    </row>
    <row r="128" spans="2:6">
      <c r="B128" s="16" t="s">
        <v>80</v>
      </c>
      <c r="C128" s="14" t="s">
        <v>77</v>
      </c>
      <c r="D128" s="17">
        <v>15</v>
      </c>
      <c r="E128" s="48"/>
      <c r="F128" s="48"/>
    </row>
    <row r="129" spans="2:6">
      <c r="B129" s="16"/>
      <c r="C129" s="14"/>
      <c r="D129" s="17"/>
      <c r="E129" s="48"/>
      <c r="F129" s="48"/>
    </row>
    <row r="130" spans="2:6">
      <c r="B130" s="21" t="s">
        <v>27</v>
      </c>
      <c r="C130" s="14"/>
      <c r="D130" s="17"/>
      <c r="E130" s="48"/>
      <c r="F130" s="48"/>
    </row>
    <row r="131" spans="2:6">
      <c r="B131" s="16" t="s">
        <v>19</v>
      </c>
      <c r="C131" s="14" t="s">
        <v>37</v>
      </c>
      <c r="D131" s="17">
        <v>1</v>
      </c>
      <c r="E131" s="48"/>
      <c r="F131" s="48"/>
    </row>
    <row r="132" spans="2:6">
      <c r="B132" s="16" t="s">
        <v>20</v>
      </c>
      <c r="C132" s="14" t="s">
        <v>37</v>
      </c>
      <c r="D132" s="17">
        <v>1</v>
      </c>
      <c r="E132" s="48"/>
      <c r="F132" s="48"/>
    </row>
    <row r="133" spans="2:6">
      <c r="B133" s="16" t="s">
        <v>21</v>
      </c>
      <c r="C133" s="14" t="s">
        <v>38</v>
      </c>
      <c r="D133" s="17">
        <v>6</v>
      </c>
      <c r="E133" s="48"/>
      <c r="F133" s="48"/>
    </row>
    <row r="134" spans="2:6">
      <c r="B134" s="16"/>
      <c r="C134" s="14"/>
      <c r="D134" s="17"/>
      <c r="E134" s="48"/>
      <c r="F134" s="48"/>
    </row>
    <row r="135" spans="2:6">
      <c r="B135" s="21" t="s">
        <v>28</v>
      </c>
      <c r="C135" s="14"/>
      <c r="D135" s="17"/>
      <c r="E135" s="48"/>
      <c r="F135" s="48"/>
    </row>
    <row r="136" spans="2:6">
      <c r="B136" s="16" t="s">
        <v>22</v>
      </c>
      <c r="C136" s="14" t="s">
        <v>39</v>
      </c>
      <c r="D136" s="19">
        <v>0.16800000000000007</v>
      </c>
      <c r="E136" s="48"/>
      <c r="F136" s="48"/>
    </row>
    <row r="137" spans="2:6">
      <c r="B137" s="16" t="s">
        <v>23</v>
      </c>
      <c r="C137" s="14" t="s">
        <v>40</v>
      </c>
      <c r="D137" s="17">
        <v>49.42</v>
      </c>
      <c r="E137" s="48"/>
      <c r="F137" s="48"/>
    </row>
    <row r="138" spans="2:6">
      <c r="B138" s="16" t="s">
        <v>24</v>
      </c>
      <c r="C138" s="14" t="s">
        <v>40</v>
      </c>
      <c r="D138" s="17">
        <v>53.1</v>
      </c>
      <c r="E138" s="48"/>
      <c r="F138" s="48"/>
    </row>
    <row r="139" spans="2:6">
      <c r="B139" s="16"/>
      <c r="C139" s="14"/>
      <c r="D139" s="17"/>
      <c r="E139" s="48"/>
      <c r="F139" s="48"/>
    </row>
    <row r="140" spans="2:6">
      <c r="B140" s="21" t="s">
        <v>29</v>
      </c>
      <c r="C140" s="14"/>
      <c r="D140" s="17"/>
      <c r="E140" s="48"/>
      <c r="F140" s="48"/>
    </row>
    <row r="141" spans="2:6">
      <c r="B141" s="16" t="s">
        <v>30</v>
      </c>
      <c r="C141" s="14" t="s">
        <v>39</v>
      </c>
      <c r="D141" s="17">
        <v>11.4</v>
      </c>
      <c r="E141" s="48"/>
      <c r="F141" s="48"/>
    </row>
    <row r="142" spans="2:6">
      <c r="B142" s="16" t="s">
        <v>31</v>
      </c>
      <c r="C142" s="14" t="s">
        <v>39</v>
      </c>
      <c r="D142" s="17">
        <v>2</v>
      </c>
      <c r="E142" s="48"/>
      <c r="F142" s="48"/>
    </row>
    <row r="143" spans="2:6">
      <c r="B143" s="16"/>
      <c r="C143" s="14"/>
      <c r="D143" s="17"/>
      <c r="E143" s="48"/>
      <c r="F143" s="48"/>
    </row>
    <row r="144" spans="2:6">
      <c r="B144" s="21" t="s">
        <v>32</v>
      </c>
      <c r="C144" s="14"/>
      <c r="D144" s="17"/>
      <c r="E144" s="48"/>
      <c r="F144" s="48"/>
    </row>
    <row r="145" spans="2:6">
      <c r="B145" s="16" t="s">
        <v>33</v>
      </c>
      <c r="C145" s="14" t="s">
        <v>8</v>
      </c>
      <c r="D145" s="17">
        <v>4</v>
      </c>
      <c r="E145" s="48"/>
      <c r="F145" s="48"/>
    </row>
    <row r="146" spans="2:6">
      <c r="B146" s="16"/>
      <c r="C146" s="14"/>
      <c r="D146" s="17"/>
      <c r="E146" s="48"/>
      <c r="F146" s="48"/>
    </row>
    <row r="147" spans="2:6">
      <c r="B147" s="21" t="s">
        <v>34</v>
      </c>
      <c r="C147" s="14"/>
      <c r="D147" s="17"/>
      <c r="E147" s="48"/>
      <c r="F147" s="48"/>
    </row>
    <row r="148" spans="2:6">
      <c r="B148" s="16" t="s">
        <v>35</v>
      </c>
      <c r="C148" s="14" t="s">
        <v>41</v>
      </c>
      <c r="D148" s="17">
        <v>168</v>
      </c>
      <c r="E148" s="48"/>
      <c r="F148" s="48"/>
    </row>
    <row r="149" spans="2:6">
      <c r="B149" s="16" t="s">
        <v>36</v>
      </c>
      <c r="C149" s="14" t="s">
        <v>8</v>
      </c>
      <c r="D149" s="17">
        <v>9</v>
      </c>
      <c r="E149" s="48"/>
      <c r="F149" s="48"/>
    </row>
    <row r="150" spans="2:6">
      <c r="B150" s="16" t="s">
        <v>78</v>
      </c>
      <c r="C150" s="14" t="s">
        <v>8</v>
      </c>
      <c r="D150" s="17">
        <v>9</v>
      </c>
      <c r="E150" s="48"/>
      <c r="F150" s="48"/>
    </row>
    <row r="151" spans="2:6" ht="48" customHeight="1">
      <c r="B151" s="73" t="s">
        <v>48</v>
      </c>
      <c r="C151" s="7" t="s">
        <v>2</v>
      </c>
      <c r="D151" s="7" t="s">
        <v>3</v>
      </c>
      <c r="E151" s="58"/>
      <c r="F151" s="59"/>
    </row>
    <row r="152" spans="2:6">
      <c r="B152" s="22" t="s">
        <v>73</v>
      </c>
      <c r="C152" s="12"/>
      <c r="D152" s="12"/>
      <c r="E152" s="79"/>
      <c r="F152" s="79"/>
    </row>
    <row r="153" spans="2:6">
      <c r="B153" s="20" t="s">
        <v>16</v>
      </c>
      <c r="C153" s="26" t="s">
        <v>0</v>
      </c>
      <c r="D153" s="26">
        <v>128.5</v>
      </c>
      <c r="E153" s="48"/>
      <c r="F153" s="48"/>
    </row>
    <row r="154" spans="2:6">
      <c r="B154" s="20" t="s">
        <v>15</v>
      </c>
      <c r="C154" s="26" t="s">
        <v>8</v>
      </c>
      <c r="D154" s="26">
        <v>12</v>
      </c>
      <c r="E154" s="48"/>
      <c r="F154" s="48"/>
    </row>
    <row r="155" spans="2:6">
      <c r="B155" s="20" t="s">
        <v>14</v>
      </c>
      <c r="C155" s="26" t="s">
        <v>8</v>
      </c>
      <c r="D155" s="26">
        <v>8</v>
      </c>
      <c r="E155" s="48"/>
      <c r="F155" s="48"/>
    </row>
    <row r="156" spans="2:6">
      <c r="B156" s="20" t="s">
        <v>13</v>
      </c>
      <c r="C156" s="26" t="s">
        <v>8</v>
      </c>
      <c r="D156" s="26">
        <v>8</v>
      </c>
      <c r="E156" s="48"/>
      <c r="F156" s="48"/>
    </row>
    <row r="157" spans="2:6" ht="40.5">
      <c r="B157" s="20" t="s">
        <v>83</v>
      </c>
      <c r="C157" s="26" t="s">
        <v>8</v>
      </c>
      <c r="D157" s="26">
        <v>9</v>
      </c>
      <c r="E157" s="48"/>
      <c r="F157" s="48"/>
    </row>
    <row r="158" spans="2:6">
      <c r="B158" s="20" t="s">
        <v>85</v>
      </c>
      <c r="C158" s="26" t="s">
        <v>8</v>
      </c>
      <c r="D158" s="26">
        <v>18</v>
      </c>
      <c r="E158" s="48"/>
      <c r="F158" s="48"/>
    </row>
    <row r="159" spans="2:6">
      <c r="B159" s="20" t="s">
        <v>86</v>
      </c>
      <c r="C159" s="26" t="s">
        <v>8</v>
      </c>
      <c r="D159" s="26">
        <v>9</v>
      </c>
      <c r="E159" s="48"/>
      <c r="F159" s="48"/>
    </row>
    <row r="160" spans="2:6">
      <c r="B160" s="15" t="s">
        <v>17</v>
      </c>
      <c r="C160" s="26" t="s">
        <v>8</v>
      </c>
      <c r="D160" s="26">
        <v>39</v>
      </c>
      <c r="E160" s="48"/>
      <c r="F160" s="48"/>
    </row>
    <row r="161" spans="2:16">
      <c r="B161" s="22" t="s">
        <v>12</v>
      </c>
      <c r="C161" s="12"/>
      <c r="D161" s="12"/>
      <c r="E161" s="48"/>
      <c r="F161" s="48"/>
    </row>
    <row r="162" spans="2:16">
      <c r="B162" s="20" t="s">
        <v>16</v>
      </c>
      <c r="C162" s="26" t="s">
        <v>0</v>
      </c>
      <c r="D162" s="26">
        <v>128.5</v>
      </c>
      <c r="E162" s="48"/>
      <c r="F162" s="48"/>
    </row>
    <row r="163" spans="2:16">
      <c r="B163" s="20" t="s">
        <v>15</v>
      </c>
      <c r="C163" s="26" t="s">
        <v>8</v>
      </c>
      <c r="D163" s="26">
        <v>12</v>
      </c>
      <c r="E163" s="48"/>
      <c r="F163" s="48"/>
    </row>
    <row r="164" spans="2:16">
      <c r="B164" s="20" t="s">
        <v>14</v>
      </c>
      <c r="C164" s="26" t="s">
        <v>8</v>
      </c>
      <c r="D164" s="26">
        <v>8</v>
      </c>
      <c r="E164" s="48"/>
      <c r="F164" s="48"/>
    </row>
    <row r="165" spans="2:16">
      <c r="B165" s="20" t="s">
        <v>13</v>
      </c>
      <c r="C165" s="26" t="s">
        <v>8</v>
      </c>
      <c r="D165" s="26">
        <v>8</v>
      </c>
      <c r="E165" s="48"/>
      <c r="F165" s="48"/>
    </row>
    <row r="166" spans="2:16" ht="40.5">
      <c r="B166" s="20" t="s">
        <v>82</v>
      </c>
      <c r="C166" s="26" t="s">
        <v>8</v>
      </c>
      <c r="D166" s="26">
        <v>9</v>
      </c>
      <c r="E166" s="48"/>
      <c r="F166" s="48"/>
    </row>
    <row r="167" spans="2:16">
      <c r="B167" s="20" t="s">
        <v>84</v>
      </c>
      <c r="C167" s="26" t="s">
        <v>8</v>
      </c>
      <c r="D167" s="26">
        <v>18</v>
      </c>
      <c r="E167" s="48"/>
      <c r="F167" s="48"/>
    </row>
    <row r="168" spans="2:16">
      <c r="B168" s="20" t="s">
        <v>87</v>
      </c>
      <c r="C168" s="26" t="s">
        <v>8</v>
      </c>
      <c r="D168" s="26">
        <v>9</v>
      </c>
      <c r="E168" s="48"/>
      <c r="F168" s="48"/>
    </row>
    <row r="169" spans="2:16">
      <c r="B169" s="15" t="s">
        <v>17</v>
      </c>
      <c r="C169" s="26" t="s">
        <v>8</v>
      </c>
      <c r="D169" s="26">
        <v>39</v>
      </c>
      <c r="E169" s="48"/>
      <c r="F169" s="48"/>
    </row>
    <row r="170" spans="2:16" ht="43.5" customHeight="1">
      <c r="B170" s="73" t="s">
        <v>111</v>
      </c>
      <c r="C170" s="7" t="s">
        <v>2</v>
      </c>
      <c r="D170" s="7" t="s">
        <v>3</v>
      </c>
      <c r="E170" s="58"/>
      <c r="F170" s="59"/>
    </row>
    <row r="171" spans="2:16" ht="43.5" customHeight="1">
      <c r="B171" s="73"/>
      <c r="C171" s="7"/>
      <c r="D171" s="7"/>
      <c r="E171" s="7"/>
      <c r="F171" s="7"/>
    </row>
    <row r="172" spans="2:16" s="31" customFormat="1">
      <c r="B172" s="20" t="s">
        <v>112</v>
      </c>
      <c r="C172" s="26" t="s">
        <v>67</v>
      </c>
      <c r="D172" s="26">
        <v>1</v>
      </c>
      <c r="E172" s="50"/>
      <c r="F172" s="5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2:16" s="31" customFormat="1">
      <c r="B173" s="20" t="s">
        <v>113</v>
      </c>
      <c r="C173" s="26" t="s">
        <v>67</v>
      </c>
      <c r="D173" s="26">
        <v>1</v>
      </c>
      <c r="E173" s="50"/>
      <c r="F173" s="5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2:16" s="31" customFormat="1">
      <c r="B174" s="20" t="s">
        <v>114</v>
      </c>
      <c r="C174" s="26" t="s">
        <v>67</v>
      </c>
      <c r="D174" s="26">
        <v>1</v>
      </c>
      <c r="E174" s="50"/>
      <c r="F174" s="5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2:16" s="31" customFormat="1">
      <c r="B175" s="20"/>
      <c r="C175" s="26"/>
      <c r="D175" s="26"/>
      <c r="E175" s="50"/>
      <c r="F175" s="5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2:16" s="31" customFormat="1">
      <c r="B176" s="20"/>
      <c r="C176" s="26"/>
      <c r="D176" s="26"/>
      <c r="E176" s="77"/>
      <c r="F176" s="78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2:16" s="31" customFormat="1" ht="43.5" customHeight="1">
      <c r="B177" s="73" t="s">
        <v>130</v>
      </c>
      <c r="C177" s="7" t="s">
        <v>2</v>
      </c>
      <c r="D177" s="7" t="s">
        <v>3</v>
      </c>
      <c r="E177" s="7"/>
      <c r="F177" s="7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2:16" s="31" customFormat="1">
      <c r="B178" s="66" t="s">
        <v>139</v>
      </c>
      <c r="C178" s="170" t="s">
        <v>8</v>
      </c>
      <c r="D178" s="67">
        <v>1</v>
      </c>
      <c r="E178" s="50"/>
      <c r="F178" s="5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2:16" s="31" customFormat="1">
      <c r="B179" s="68" t="s">
        <v>140</v>
      </c>
      <c r="C179" s="170" t="s">
        <v>8</v>
      </c>
      <c r="D179" s="69">
        <v>3</v>
      </c>
      <c r="E179" s="50"/>
      <c r="F179" s="5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2:16" s="31" customFormat="1">
      <c r="B180" s="68" t="s">
        <v>141</v>
      </c>
      <c r="C180" s="170" t="s">
        <v>8</v>
      </c>
      <c r="D180" s="69">
        <v>104</v>
      </c>
      <c r="E180" s="50"/>
      <c r="F180" s="5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2:16" s="31" customFormat="1">
      <c r="B181" s="68" t="s">
        <v>142</v>
      </c>
      <c r="C181" s="170" t="s">
        <v>8</v>
      </c>
      <c r="D181" s="69">
        <v>6</v>
      </c>
      <c r="E181" s="50"/>
      <c r="F181" s="5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2:16" s="31" customFormat="1">
      <c r="B182" s="68" t="s">
        <v>143</v>
      </c>
      <c r="C182" s="170" t="s">
        <v>8</v>
      </c>
      <c r="D182" s="69">
        <v>3</v>
      </c>
      <c r="E182" s="50"/>
      <c r="F182" s="5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2:16" s="31" customFormat="1">
      <c r="B183" s="70" t="s">
        <v>144</v>
      </c>
      <c r="C183" s="170" t="s">
        <v>8</v>
      </c>
      <c r="D183" s="71">
        <v>3</v>
      </c>
      <c r="E183" s="50"/>
      <c r="F183" s="5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2:16" s="31" customFormat="1">
      <c r="B184" s="70" t="s">
        <v>145</v>
      </c>
      <c r="C184" s="170" t="s">
        <v>8</v>
      </c>
      <c r="D184" s="71">
        <v>3</v>
      </c>
      <c r="E184" s="50"/>
      <c r="F184" s="50"/>
      <c r="G184" s="30"/>
      <c r="H184" s="30"/>
      <c r="I184" s="30"/>
      <c r="J184" s="30"/>
      <c r="K184" s="30"/>
      <c r="L184" s="30"/>
      <c r="M184" s="30"/>
      <c r="N184" s="30"/>
      <c r="O184" s="30"/>
      <c r="P184" s="30"/>
    </row>
    <row r="185" spans="2:16" s="31" customFormat="1">
      <c r="B185" s="70" t="s">
        <v>146</v>
      </c>
      <c r="C185" s="170" t="s">
        <v>8</v>
      </c>
      <c r="D185" s="71">
        <v>1</v>
      </c>
      <c r="E185" s="50"/>
      <c r="F185" s="50"/>
      <c r="G185" s="30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2:16" s="31" customFormat="1">
      <c r="B186" s="70"/>
      <c r="C186" s="72"/>
      <c r="D186" s="71"/>
      <c r="E186" s="77"/>
      <c r="F186" s="78"/>
      <c r="G186" s="30"/>
      <c r="H186" s="30"/>
      <c r="I186" s="30"/>
      <c r="J186" s="30"/>
      <c r="K186" s="30"/>
      <c r="L186" s="30"/>
      <c r="M186" s="30"/>
      <c r="N186" s="30"/>
      <c r="O186" s="30"/>
      <c r="P186" s="30"/>
    </row>
    <row r="187" spans="2:16" ht="42" customHeight="1">
      <c r="B187" s="73" t="s">
        <v>44</v>
      </c>
      <c r="C187" s="7" t="s">
        <v>2</v>
      </c>
      <c r="D187" s="7" t="s">
        <v>3</v>
      </c>
      <c r="E187" s="7"/>
      <c r="F187" s="7"/>
    </row>
    <row r="188" spans="2:16">
      <c r="B188" s="32" t="s">
        <v>73</v>
      </c>
      <c r="C188" s="12"/>
      <c r="D188" s="18"/>
      <c r="E188" s="48"/>
      <c r="F188" s="48"/>
    </row>
    <row r="189" spans="2:16">
      <c r="B189" s="33" t="s">
        <v>45</v>
      </c>
      <c r="C189" s="12"/>
      <c r="D189" s="18"/>
      <c r="E189" s="48"/>
      <c r="F189" s="48"/>
    </row>
    <row r="190" spans="2:16">
      <c r="B190" s="34" t="s">
        <v>49</v>
      </c>
      <c r="C190" s="12" t="s">
        <v>7</v>
      </c>
      <c r="D190" s="18">
        <v>459.61759999999992</v>
      </c>
      <c r="E190" s="48"/>
      <c r="F190" s="48"/>
    </row>
    <row r="191" spans="2:16">
      <c r="B191" s="34" t="s">
        <v>51</v>
      </c>
      <c r="C191" s="12" t="s">
        <v>7</v>
      </c>
      <c r="D191" s="18">
        <v>5820.2239999999993</v>
      </c>
      <c r="E191" s="48"/>
      <c r="F191" s="48"/>
    </row>
    <row r="192" spans="2:16">
      <c r="B192" s="34" t="s">
        <v>70</v>
      </c>
      <c r="C192" s="12" t="s">
        <v>8</v>
      </c>
      <c r="D192" s="18">
        <v>12</v>
      </c>
      <c r="E192" s="48"/>
      <c r="F192" s="48"/>
    </row>
    <row r="193" spans="2:6">
      <c r="B193" s="34" t="s">
        <v>62</v>
      </c>
      <c r="C193" s="12" t="s">
        <v>8</v>
      </c>
      <c r="D193" s="18">
        <v>16</v>
      </c>
      <c r="E193" s="48"/>
      <c r="F193" s="48"/>
    </row>
    <row r="194" spans="2:6">
      <c r="B194" s="34" t="s">
        <v>64</v>
      </c>
      <c r="C194" s="12" t="s">
        <v>65</v>
      </c>
      <c r="D194" s="18">
        <v>36.799999999999997</v>
      </c>
      <c r="E194" s="48"/>
      <c r="F194" s="48"/>
    </row>
    <row r="195" spans="2:6">
      <c r="B195" s="34" t="s">
        <v>66</v>
      </c>
      <c r="C195" s="12" t="s">
        <v>67</v>
      </c>
      <c r="D195" s="18">
        <v>1</v>
      </c>
      <c r="E195" s="48"/>
      <c r="F195" s="48"/>
    </row>
    <row r="196" spans="2:6">
      <c r="B196" s="34"/>
      <c r="C196" s="12"/>
      <c r="D196" s="18"/>
      <c r="E196" s="48"/>
      <c r="F196" s="48"/>
    </row>
    <row r="197" spans="2:6">
      <c r="B197" s="33" t="s">
        <v>47</v>
      </c>
      <c r="C197" s="12"/>
      <c r="D197" s="18"/>
      <c r="E197" s="48"/>
      <c r="F197" s="48"/>
    </row>
    <row r="198" spans="2:6">
      <c r="B198" s="34" t="s">
        <v>46</v>
      </c>
      <c r="C198" s="12" t="s">
        <v>8</v>
      </c>
      <c r="D198" s="18">
        <v>1</v>
      </c>
      <c r="E198" s="48"/>
      <c r="F198" s="48"/>
    </row>
    <row r="199" spans="2:6">
      <c r="B199" s="34"/>
      <c r="C199" s="12"/>
      <c r="D199" s="18"/>
      <c r="E199" s="48"/>
      <c r="F199" s="48"/>
    </row>
    <row r="200" spans="2:6">
      <c r="B200" s="16"/>
      <c r="C200" s="14"/>
      <c r="D200" s="17"/>
      <c r="E200" s="48"/>
      <c r="F200" s="48"/>
    </row>
    <row r="201" spans="2:6">
      <c r="B201" s="32" t="s">
        <v>12</v>
      </c>
      <c r="C201" s="12"/>
      <c r="D201" s="18"/>
      <c r="E201" s="48"/>
      <c r="F201" s="48"/>
    </row>
    <row r="202" spans="2:6">
      <c r="B202" s="33" t="s">
        <v>42</v>
      </c>
      <c r="C202" s="12"/>
      <c r="D202" s="18"/>
      <c r="E202" s="48"/>
      <c r="F202" s="48"/>
    </row>
    <row r="203" spans="2:6">
      <c r="B203" s="34" t="s">
        <v>49</v>
      </c>
      <c r="C203" s="12" t="s">
        <v>7</v>
      </c>
      <c r="D203" s="18">
        <v>459.61759999999992</v>
      </c>
      <c r="E203" s="48"/>
      <c r="F203" s="48"/>
    </row>
    <row r="204" spans="2:6">
      <c r="B204" s="34" t="s">
        <v>51</v>
      </c>
      <c r="C204" s="12" t="s">
        <v>7</v>
      </c>
      <c r="D204" s="18">
        <v>5820.2239999999993</v>
      </c>
      <c r="E204" s="48"/>
      <c r="F204" s="48"/>
    </row>
    <row r="205" spans="2:6">
      <c r="B205" s="34" t="s">
        <v>70</v>
      </c>
      <c r="C205" s="12" t="s">
        <v>8</v>
      </c>
      <c r="D205" s="18">
        <v>12</v>
      </c>
      <c r="E205" s="48"/>
      <c r="F205" s="48"/>
    </row>
    <row r="206" spans="2:6">
      <c r="B206" s="34" t="s">
        <v>62</v>
      </c>
      <c r="C206" s="12" t="s">
        <v>8</v>
      </c>
      <c r="D206" s="18">
        <v>16</v>
      </c>
      <c r="E206" s="48"/>
      <c r="F206" s="48"/>
    </row>
    <row r="207" spans="2:6">
      <c r="B207" s="34" t="s">
        <v>64</v>
      </c>
      <c r="C207" s="12" t="s">
        <v>65</v>
      </c>
      <c r="D207" s="18">
        <v>36.799999999999997</v>
      </c>
      <c r="E207" s="48"/>
      <c r="F207" s="48"/>
    </row>
    <row r="208" spans="2:6">
      <c r="B208" s="34" t="s">
        <v>66</v>
      </c>
      <c r="C208" s="12" t="s">
        <v>67</v>
      </c>
      <c r="D208" s="13">
        <v>1</v>
      </c>
      <c r="E208" s="48"/>
      <c r="F208" s="48"/>
    </row>
    <row r="209" spans="2:16">
      <c r="B209" s="34"/>
      <c r="C209" s="14"/>
      <c r="D209" s="18"/>
      <c r="E209" s="48"/>
      <c r="F209" s="48"/>
    </row>
    <row r="210" spans="2:16">
      <c r="B210" s="33" t="s">
        <v>47</v>
      </c>
      <c r="C210" s="12"/>
      <c r="D210" s="18"/>
      <c r="E210" s="48"/>
      <c r="F210" s="48"/>
    </row>
    <row r="211" spans="2:16" ht="22.5" customHeight="1">
      <c r="B211" s="34" t="s">
        <v>46</v>
      </c>
      <c r="C211" s="12" t="s">
        <v>4</v>
      </c>
      <c r="D211" s="18">
        <v>1</v>
      </c>
      <c r="E211" s="48"/>
      <c r="F211" s="48"/>
    </row>
    <row r="212" spans="2:16" s="43" customFormat="1" ht="33" customHeight="1">
      <c r="B212" s="62" t="s">
        <v>128</v>
      </c>
      <c r="C212" s="63"/>
      <c r="D212" s="63"/>
      <c r="E212" s="60"/>
      <c r="F212" s="61"/>
      <c r="G212" s="46"/>
      <c r="H212" s="46"/>
      <c r="I212" s="46"/>
      <c r="J212" s="46"/>
      <c r="K212" s="46"/>
      <c r="L212" s="46"/>
      <c r="M212" s="46"/>
      <c r="N212" s="46"/>
      <c r="O212" s="46"/>
      <c r="P212" s="46"/>
    </row>
    <row r="213" spans="2:16" s="43" customFormat="1">
      <c r="B213" s="51" t="s">
        <v>9</v>
      </c>
      <c r="C213" s="8" t="s">
        <v>5</v>
      </c>
      <c r="D213" s="54"/>
      <c r="E213" s="56"/>
      <c r="F213" s="57"/>
      <c r="G213" s="46"/>
      <c r="H213" s="46"/>
      <c r="I213" s="46"/>
      <c r="J213" s="46"/>
      <c r="K213" s="46"/>
      <c r="L213" s="46"/>
      <c r="M213" s="46"/>
      <c r="N213" s="46"/>
      <c r="O213" s="46"/>
      <c r="P213" s="46"/>
    </row>
    <row r="214" spans="2:16" s="43" customFormat="1">
      <c r="B214" s="52" t="s">
        <v>129</v>
      </c>
      <c r="C214" s="8" t="s">
        <v>5</v>
      </c>
      <c r="D214" s="55"/>
      <c r="E214" s="56"/>
      <c r="F214" s="57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2:16" s="43" customFormat="1">
      <c r="B215" s="52" t="s">
        <v>122</v>
      </c>
      <c r="C215" s="8" t="s">
        <v>5</v>
      </c>
      <c r="D215" s="55"/>
      <c r="E215" s="56"/>
      <c r="F215" s="57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2:16" s="43" customFormat="1">
      <c r="B216" s="44"/>
      <c r="C216" s="5"/>
      <c r="D216" s="45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</sheetData>
  <mergeCells count="14">
    <mergeCell ref="B2:B3"/>
    <mergeCell ref="E4:F4"/>
    <mergeCell ref="E87:F87"/>
    <mergeCell ref="E151:F151"/>
    <mergeCell ref="E170:F170"/>
    <mergeCell ref="E214:F214"/>
    <mergeCell ref="E215:F215"/>
    <mergeCell ref="E11:F11"/>
    <mergeCell ref="C11:D11"/>
    <mergeCell ref="B212:D212"/>
    <mergeCell ref="E212:F212"/>
    <mergeCell ref="E213:F213"/>
    <mergeCell ref="E176:F176"/>
    <mergeCell ref="E186:F186"/>
  </mergeCells>
  <printOptions horizontalCentered="1" gridLines="1"/>
  <pageMargins left="0.19685039370078741" right="0.19685039370078741" top="0.59055118110236227" bottom="0.59055118110236227" header="0.19685039370078741" footer="0.39370078740157483"/>
  <pageSetup scale="35" orientation="landscape" r:id="rId1"/>
  <headerFooter alignWithMargins="0">
    <oddHeader>&amp;L&amp;G&amp;R&amp;14ANEXO I: CAPEX – PROYECTO HABILITACIÓN FOSO Nº11 GALPON CAF</oddHeader>
    <oddFooter>&amp;R&amp;P+15 de 53</oddFooter>
  </headerFooter>
  <rowBreaks count="2" manualBreakCount="2">
    <brk id="34" max="6" man="1"/>
    <brk id="97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0"/>
  <sheetViews>
    <sheetView zoomScaleNormal="100" workbookViewId="0">
      <selection activeCell="I13" sqref="I13"/>
    </sheetView>
  </sheetViews>
  <sheetFormatPr baseColWidth="10" defaultColWidth="11.42578125" defaultRowHeight="11.25"/>
  <cols>
    <col min="1" max="1" width="4.42578125" style="89" customWidth="1"/>
    <col min="2" max="2" width="100.42578125" style="89" bestFit="1" customWidth="1"/>
    <col min="3" max="3" width="3.85546875" style="89" bestFit="1" customWidth="1"/>
    <col min="4" max="4" width="5.7109375" style="89" bestFit="1" customWidth="1"/>
    <col min="5" max="5" width="11.5703125" style="88" bestFit="1" customWidth="1"/>
    <col min="6" max="6" width="9.7109375" style="88" bestFit="1" customWidth="1"/>
    <col min="7" max="7" width="5.140625" style="88" customWidth="1"/>
    <col min="8" max="8" width="16.7109375" style="88" bestFit="1" customWidth="1"/>
    <col min="9" max="9" width="12.7109375" style="88" bestFit="1" customWidth="1"/>
    <col min="10" max="16" width="11.42578125" style="88"/>
    <col min="17" max="16384" width="11.42578125" style="89"/>
  </cols>
  <sheetData>
    <row r="1" spans="2:7">
      <c r="B1" s="85"/>
      <c r="C1" s="86"/>
      <c r="D1" s="87"/>
    </row>
    <row r="2" spans="2:7">
      <c r="B2" s="90" t="s">
        <v>124</v>
      </c>
      <c r="C2" s="91"/>
      <c r="D2" s="91"/>
    </row>
    <row r="3" spans="2:7">
      <c r="B3" s="92"/>
      <c r="C3" s="91"/>
      <c r="D3" s="91"/>
    </row>
    <row r="4" spans="2:7">
      <c r="B4" s="93" t="s">
        <v>1</v>
      </c>
      <c r="C4" s="88"/>
      <c r="D4" s="88"/>
      <c r="E4" s="94" t="s">
        <v>127</v>
      </c>
      <c r="F4" s="95"/>
      <c r="G4" s="96"/>
    </row>
    <row r="5" spans="2:7">
      <c r="B5" s="97" t="s">
        <v>6</v>
      </c>
      <c r="C5" s="98" t="s">
        <v>2</v>
      </c>
      <c r="D5" s="98" t="s">
        <v>3</v>
      </c>
      <c r="E5" s="98" t="s">
        <v>125</v>
      </c>
      <c r="F5" s="98" t="s">
        <v>126</v>
      </c>
    </row>
    <row r="6" spans="2:7">
      <c r="B6" s="99" t="s">
        <v>116</v>
      </c>
      <c r="C6" s="100" t="s">
        <v>4</v>
      </c>
      <c r="D6" s="101">
        <v>1</v>
      </c>
      <c r="E6" s="102"/>
      <c r="F6" s="102"/>
    </row>
    <row r="7" spans="2:7">
      <c r="B7" s="99" t="s">
        <v>6</v>
      </c>
      <c r="C7" s="100" t="s">
        <v>4</v>
      </c>
      <c r="D7" s="101">
        <v>1</v>
      </c>
      <c r="E7" s="102"/>
      <c r="F7" s="102"/>
    </row>
    <row r="8" spans="2:7">
      <c r="B8" s="99" t="s">
        <v>117</v>
      </c>
      <c r="C8" s="100" t="s">
        <v>4</v>
      </c>
      <c r="D8" s="101">
        <v>1</v>
      </c>
      <c r="E8" s="102"/>
      <c r="F8" s="102"/>
    </row>
    <row r="9" spans="2:7">
      <c r="B9" s="99" t="s">
        <v>118</v>
      </c>
      <c r="C9" s="100" t="s">
        <v>4</v>
      </c>
      <c r="D9" s="101">
        <v>1</v>
      </c>
      <c r="E9" s="102"/>
      <c r="F9" s="102"/>
    </row>
    <row r="10" spans="2:7">
      <c r="B10" s="99" t="s">
        <v>123</v>
      </c>
      <c r="C10" s="100" t="s">
        <v>4</v>
      </c>
      <c r="D10" s="101">
        <v>1</v>
      </c>
      <c r="E10" s="102"/>
      <c r="F10" s="102"/>
    </row>
    <row r="11" spans="2:7">
      <c r="B11" s="97" t="s">
        <v>44</v>
      </c>
      <c r="C11" s="98" t="s">
        <v>2</v>
      </c>
      <c r="D11" s="98" t="s">
        <v>3</v>
      </c>
      <c r="E11" s="98"/>
      <c r="F11" s="98"/>
    </row>
    <row r="12" spans="2:7">
      <c r="B12" s="105" t="s">
        <v>73</v>
      </c>
      <c r="C12" s="106"/>
      <c r="D12" s="107"/>
      <c r="E12" s="102"/>
      <c r="F12" s="102"/>
    </row>
    <row r="13" spans="2:7">
      <c r="B13" s="108" t="s">
        <v>45</v>
      </c>
      <c r="C13" s="106"/>
      <c r="D13" s="107"/>
      <c r="E13" s="102"/>
      <c r="F13" s="102"/>
    </row>
    <row r="14" spans="2:7">
      <c r="B14" s="109" t="s">
        <v>49</v>
      </c>
      <c r="C14" s="106" t="s">
        <v>7</v>
      </c>
      <c r="D14" s="107">
        <v>459.61759999999992</v>
      </c>
      <c r="E14" s="102"/>
      <c r="F14" s="102"/>
    </row>
    <row r="15" spans="2:7">
      <c r="B15" s="109" t="s">
        <v>51</v>
      </c>
      <c r="C15" s="106" t="s">
        <v>7</v>
      </c>
      <c r="D15" s="107">
        <v>5820.2239999999993</v>
      </c>
      <c r="E15" s="102"/>
      <c r="F15" s="102"/>
    </row>
    <row r="16" spans="2:7">
      <c r="B16" s="109" t="s">
        <v>70</v>
      </c>
      <c r="C16" s="106" t="s">
        <v>8</v>
      </c>
      <c r="D16" s="107">
        <v>12</v>
      </c>
      <c r="E16" s="102"/>
      <c r="F16" s="102"/>
    </row>
    <row r="17" spans="2:6">
      <c r="B17" s="109" t="s">
        <v>62</v>
      </c>
      <c r="C17" s="106" t="s">
        <v>8</v>
      </c>
      <c r="D17" s="107">
        <v>16</v>
      </c>
      <c r="E17" s="102"/>
      <c r="F17" s="102"/>
    </row>
    <row r="18" spans="2:6">
      <c r="B18" s="109" t="s">
        <v>64</v>
      </c>
      <c r="C18" s="106" t="s">
        <v>65</v>
      </c>
      <c r="D18" s="107">
        <v>36.799999999999997</v>
      </c>
      <c r="E18" s="102"/>
      <c r="F18" s="102"/>
    </row>
    <row r="19" spans="2:6">
      <c r="B19" s="109" t="s">
        <v>66</v>
      </c>
      <c r="C19" s="106" t="s">
        <v>67</v>
      </c>
      <c r="D19" s="107">
        <v>1</v>
      </c>
      <c r="E19" s="102"/>
      <c r="F19" s="102"/>
    </row>
    <row r="20" spans="2:6">
      <c r="B20" s="109"/>
      <c r="C20" s="106"/>
      <c r="D20" s="107"/>
      <c r="E20" s="102"/>
      <c r="F20" s="102"/>
    </row>
    <row r="21" spans="2:6">
      <c r="B21" s="108" t="s">
        <v>47</v>
      </c>
      <c r="C21" s="106"/>
      <c r="D21" s="107"/>
      <c r="E21" s="102"/>
      <c r="F21" s="102"/>
    </row>
    <row r="22" spans="2:6">
      <c r="B22" s="109" t="s">
        <v>46</v>
      </c>
      <c r="C22" s="106" t="s">
        <v>8</v>
      </c>
      <c r="D22" s="107">
        <v>1</v>
      </c>
      <c r="E22" s="102"/>
      <c r="F22" s="102"/>
    </row>
    <row r="23" spans="2:6">
      <c r="B23" s="109"/>
      <c r="C23" s="106"/>
      <c r="D23" s="107"/>
      <c r="E23" s="102"/>
      <c r="F23" s="102"/>
    </row>
    <row r="24" spans="2:6">
      <c r="B24" s="136"/>
      <c r="C24" s="137"/>
      <c r="D24" s="133"/>
      <c r="E24" s="102"/>
      <c r="F24" s="102"/>
    </row>
    <row r="25" spans="2:6">
      <c r="B25" s="105" t="s">
        <v>12</v>
      </c>
      <c r="C25" s="106"/>
      <c r="D25" s="107"/>
      <c r="E25" s="102"/>
      <c r="F25" s="102"/>
    </row>
    <row r="26" spans="2:6">
      <c r="B26" s="108" t="s">
        <v>42</v>
      </c>
      <c r="C26" s="106"/>
      <c r="D26" s="107"/>
      <c r="E26" s="102"/>
      <c r="F26" s="102"/>
    </row>
    <row r="27" spans="2:6">
      <c r="B27" s="109" t="s">
        <v>49</v>
      </c>
      <c r="C27" s="106" t="s">
        <v>7</v>
      </c>
      <c r="D27" s="107">
        <v>459.61759999999992</v>
      </c>
      <c r="E27" s="102"/>
      <c r="F27" s="102"/>
    </row>
    <row r="28" spans="2:6">
      <c r="B28" s="109" t="s">
        <v>51</v>
      </c>
      <c r="C28" s="106" t="s">
        <v>7</v>
      </c>
      <c r="D28" s="107">
        <v>5820.2239999999993</v>
      </c>
      <c r="E28" s="102"/>
      <c r="F28" s="102"/>
    </row>
    <row r="29" spans="2:6">
      <c r="B29" s="109" t="s">
        <v>70</v>
      </c>
      <c r="C29" s="106" t="s">
        <v>8</v>
      </c>
      <c r="D29" s="107">
        <v>12</v>
      </c>
      <c r="E29" s="102"/>
      <c r="F29" s="102"/>
    </row>
    <row r="30" spans="2:6">
      <c r="B30" s="109" t="s">
        <v>62</v>
      </c>
      <c r="C30" s="106" t="s">
        <v>8</v>
      </c>
      <c r="D30" s="107">
        <v>16</v>
      </c>
      <c r="E30" s="102"/>
      <c r="F30" s="102"/>
    </row>
    <row r="31" spans="2:6">
      <c r="B31" s="109" t="s">
        <v>64</v>
      </c>
      <c r="C31" s="106" t="s">
        <v>65</v>
      </c>
      <c r="D31" s="107">
        <v>36.799999999999997</v>
      </c>
      <c r="E31" s="102"/>
      <c r="F31" s="102"/>
    </row>
    <row r="32" spans="2:6">
      <c r="B32" s="109" t="s">
        <v>66</v>
      </c>
      <c r="C32" s="106" t="s">
        <v>67</v>
      </c>
      <c r="D32" s="117">
        <v>1</v>
      </c>
      <c r="E32" s="102"/>
      <c r="F32" s="102"/>
    </row>
    <row r="33" spans="2:16">
      <c r="B33" s="109"/>
      <c r="C33" s="137"/>
      <c r="D33" s="107"/>
      <c r="E33" s="102"/>
      <c r="F33" s="102"/>
    </row>
    <row r="34" spans="2:16">
      <c r="B34" s="108" t="s">
        <v>47</v>
      </c>
      <c r="C34" s="106"/>
      <c r="D34" s="107"/>
      <c r="E34" s="102"/>
      <c r="F34" s="102"/>
    </row>
    <row r="35" spans="2:16">
      <c r="B35" s="109" t="s">
        <v>46</v>
      </c>
      <c r="C35" s="106" t="s">
        <v>4</v>
      </c>
      <c r="D35" s="107">
        <v>1</v>
      </c>
      <c r="E35" s="102"/>
      <c r="F35" s="102"/>
    </row>
    <row r="36" spans="2:16" s="159" customFormat="1">
      <c r="B36" s="154" t="s">
        <v>128</v>
      </c>
      <c r="C36" s="155"/>
      <c r="D36" s="155"/>
      <c r="E36" s="156"/>
      <c r="F36" s="157"/>
      <c r="G36" s="158"/>
      <c r="H36" s="158"/>
      <c r="I36" s="158"/>
      <c r="J36" s="158"/>
      <c r="K36" s="158"/>
      <c r="L36" s="158"/>
      <c r="M36" s="158"/>
      <c r="N36" s="158"/>
      <c r="O36" s="158"/>
      <c r="P36" s="158"/>
    </row>
    <row r="37" spans="2:16" s="159" customFormat="1">
      <c r="B37" s="160" t="s">
        <v>9</v>
      </c>
      <c r="C37" s="161" t="s">
        <v>5</v>
      </c>
      <c r="D37" s="162"/>
      <c r="E37" s="163"/>
      <c r="F37" s="164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  <row r="38" spans="2:16" s="159" customFormat="1">
      <c r="B38" s="165" t="s">
        <v>129</v>
      </c>
      <c r="C38" s="161" t="s">
        <v>5</v>
      </c>
      <c r="D38" s="166"/>
      <c r="E38" s="163"/>
      <c r="F38" s="164"/>
      <c r="G38" s="158"/>
      <c r="H38" s="158"/>
      <c r="I38" s="158"/>
      <c r="J38" s="158"/>
      <c r="K38" s="158"/>
      <c r="L38" s="158"/>
      <c r="M38" s="158"/>
      <c r="N38" s="158"/>
      <c r="O38" s="158"/>
      <c r="P38" s="158"/>
    </row>
    <row r="39" spans="2:16" s="159" customFormat="1">
      <c r="B39" s="165" t="s">
        <v>122</v>
      </c>
      <c r="C39" s="161" t="s">
        <v>5</v>
      </c>
      <c r="D39" s="166"/>
      <c r="E39" s="163"/>
      <c r="F39" s="164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0" spans="2:16" s="159" customFormat="1">
      <c r="B40" s="167"/>
      <c r="C40" s="86"/>
      <c r="D40" s="16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</sheetData>
  <mergeCells count="7">
    <mergeCell ref="E38:F38"/>
    <mergeCell ref="E39:F39"/>
    <mergeCell ref="B36:D36"/>
    <mergeCell ref="E36:F36"/>
    <mergeCell ref="E37:F37"/>
    <mergeCell ref="B2:B3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91"/>
  <sheetViews>
    <sheetView topLeftCell="A157" zoomScaleNormal="100" workbookViewId="0">
      <selection activeCell="B195" sqref="B195"/>
    </sheetView>
  </sheetViews>
  <sheetFormatPr baseColWidth="10" defaultColWidth="11.42578125" defaultRowHeight="11.25"/>
  <cols>
    <col min="1" max="1" width="8.7109375" style="89" customWidth="1"/>
    <col min="2" max="2" width="123.85546875" style="89" customWidth="1"/>
    <col min="3" max="3" width="4.5703125" style="89" bestFit="1" customWidth="1"/>
    <col min="4" max="4" width="7" style="89" bestFit="1" customWidth="1"/>
    <col min="5" max="5" width="15.7109375" style="88" bestFit="1" customWidth="1"/>
    <col min="6" max="6" width="12.7109375" style="88" bestFit="1" customWidth="1"/>
    <col min="7" max="7" width="5.140625" style="88" customWidth="1"/>
    <col min="8" max="8" width="16.7109375" style="88" bestFit="1" customWidth="1"/>
    <col min="9" max="9" width="12.7109375" style="88" bestFit="1" customWidth="1"/>
    <col min="10" max="16" width="11.42578125" style="88"/>
    <col min="17" max="16384" width="11.42578125" style="89"/>
  </cols>
  <sheetData>
    <row r="1" spans="2:7">
      <c r="B1" s="85"/>
      <c r="C1" s="86"/>
      <c r="D1" s="87"/>
    </row>
    <row r="2" spans="2:7">
      <c r="B2" s="90" t="s">
        <v>124</v>
      </c>
      <c r="C2" s="91"/>
      <c r="D2" s="91"/>
    </row>
    <row r="3" spans="2:7">
      <c r="B3" s="92"/>
      <c r="C3" s="91"/>
      <c r="D3" s="91"/>
    </row>
    <row r="4" spans="2:7">
      <c r="B4" s="93" t="s">
        <v>1</v>
      </c>
      <c r="C4" s="88"/>
      <c r="D4" s="88"/>
      <c r="E4" s="94" t="s">
        <v>127</v>
      </c>
      <c r="F4" s="95"/>
      <c r="G4" s="96"/>
    </row>
    <row r="5" spans="2:7">
      <c r="B5" s="97" t="s">
        <v>6</v>
      </c>
      <c r="C5" s="98" t="s">
        <v>2</v>
      </c>
      <c r="D5" s="98" t="s">
        <v>3</v>
      </c>
      <c r="E5" s="98" t="s">
        <v>125</v>
      </c>
      <c r="F5" s="98" t="s">
        <v>126</v>
      </c>
    </row>
    <row r="6" spans="2:7">
      <c r="B6" s="99" t="s">
        <v>116</v>
      </c>
      <c r="C6" s="100" t="s">
        <v>4</v>
      </c>
      <c r="D6" s="101">
        <v>1</v>
      </c>
      <c r="E6" s="102"/>
      <c r="F6" s="102"/>
    </row>
    <row r="7" spans="2:7">
      <c r="B7" s="99" t="s">
        <v>6</v>
      </c>
      <c r="C7" s="100" t="s">
        <v>4</v>
      </c>
      <c r="D7" s="101">
        <v>1</v>
      </c>
      <c r="E7" s="102"/>
      <c r="F7" s="102"/>
    </row>
    <row r="8" spans="2:7">
      <c r="B8" s="99" t="s">
        <v>117</v>
      </c>
      <c r="C8" s="100" t="s">
        <v>4</v>
      </c>
      <c r="D8" s="101">
        <v>1</v>
      </c>
      <c r="E8" s="102"/>
      <c r="F8" s="102"/>
    </row>
    <row r="9" spans="2:7">
      <c r="B9" s="99" t="s">
        <v>118</v>
      </c>
      <c r="C9" s="100" t="s">
        <v>4</v>
      </c>
      <c r="D9" s="101">
        <v>1</v>
      </c>
      <c r="E9" s="102"/>
      <c r="F9" s="102"/>
    </row>
    <row r="10" spans="2:7">
      <c r="B10" s="99" t="s">
        <v>123</v>
      </c>
      <c r="C10" s="100" t="s">
        <v>4</v>
      </c>
      <c r="D10" s="101">
        <v>1</v>
      </c>
      <c r="E10" s="102"/>
      <c r="F10" s="102"/>
    </row>
    <row r="11" spans="2:7">
      <c r="B11" s="97" t="s">
        <v>115</v>
      </c>
      <c r="C11" s="103"/>
      <c r="D11" s="104"/>
      <c r="E11" s="94" t="s">
        <v>127</v>
      </c>
      <c r="F11" s="95"/>
    </row>
    <row r="12" spans="2:7">
      <c r="B12" s="97" t="s">
        <v>119</v>
      </c>
      <c r="C12" s="98" t="s">
        <v>2</v>
      </c>
      <c r="D12" s="98" t="s">
        <v>3</v>
      </c>
      <c r="E12" s="98" t="s">
        <v>125</v>
      </c>
      <c r="F12" s="98" t="s">
        <v>126</v>
      </c>
    </row>
    <row r="13" spans="2:7">
      <c r="B13" s="105" t="s">
        <v>73</v>
      </c>
      <c r="C13" s="106"/>
      <c r="D13" s="107"/>
      <c r="E13" s="102"/>
      <c r="F13" s="102"/>
    </row>
    <row r="14" spans="2:7">
      <c r="B14" s="108" t="s">
        <v>45</v>
      </c>
      <c r="C14" s="106"/>
      <c r="D14" s="107"/>
      <c r="E14" s="102"/>
      <c r="F14" s="102"/>
    </row>
    <row r="15" spans="2:7">
      <c r="B15" s="109" t="s">
        <v>49</v>
      </c>
      <c r="C15" s="106" t="s">
        <v>7</v>
      </c>
      <c r="D15" s="107">
        <f>11172+4389</f>
        <v>15561</v>
      </c>
      <c r="E15" s="102"/>
      <c r="F15" s="102"/>
    </row>
    <row r="16" spans="2:7">
      <c r="B16" s="109" t="s">
        <v>50</v>
      </c>
      <c r="C16" s="106" t="s">
        <v>7</v>
      </c>
      <c r="D16" s="107">
        <v>15218</v>
      </c>
      <c r="E16" s="102"/>
      <c r="F16" s="102"/>
    </row>
    <row r="17" spans="2:6">
      <c r="B17" s="109" t="s">
        <v>52</v>
      </c>
      <c r="C17" s="106" t="s">
        <v>54</v>
      </c>
      <c r="D17" s="107">
        <f>260+0.56</f>
        <v>260.56</v>
      </c>
      <c r="E17" s="102"/>
      <c r="F17" s="102"/>
    </row>
    <row r="18" spans="2:6">
      <c r="B18" s="109" t="s">
        <v>53</v>
      </c>
      <c r="C18" s="106" t="s">
        <v>0</v>
      </c>
      <c r="D18" s="107">
        <f>195+5</f>
        <v>200</v>
      </c>
      <c r="E18" s="102"/>
      <c r="F18" s="102"/>
    </row>
    <row r="19" spans="2:6">
      <c r="B19" s="109" t="s">
        <v>68</v>
      </c>
      <c r="C19" s="106" t="s">
        <v>8</v>
      </c>
      <c r="D19" s="107">
        <v>18</v>
      </c>
      <c r="E19" s="102"/>
      <c r="F19" s="102"/>
    </row>
    <row r="20" spans="2:6">
      <c r="B20" s="109" t="s">
        <v>69</v>
      </c>
      <c r="C20" s="106" t="s">
        <v>8</v>
      </c>
      <c r="D20" s="107">
        <v>9</v>
      </c>
      <c r="E20" s="102"/>
      <c r="F20" s="102"/>
    </row>
    <row r="21" spans="2:6">
      <c r="B21" s="109" t="s">
        <v>62</v>
      </c>
      <c r="C21" s="106" t="s">
        <v>8</v>
      </c>
      <c r="D21" s="107">
        <v>198</v>
      </c>
      <c r="E21" s="102"/>
      <c r="F21" s="102"/>
    </row>
    <row r="22" spans="2:6">
      <c r="B22" s="109" t="s">
        <v>63</v>
      </c>
      <c r="C22" s="106" t="s">
        <v>8</v>
      </c>
      <c r="D22" s="107">
        <v>62</v>
      </c>
      <c r="E22" s="102"/>
      <c r="F22" s="102"/>
    </row>
    <row r="23" spans="2:6">
      <c r="B23" s="109" t="s">
        <v>61</v>
      </c>
      <c r="C23" s="106" t="s">
        <v>8</v>
      </c>
      <c r="D23" s="107">
        <v>140</v>
      </c>
      <c r="E23" s="102"/>
      <c r="F23" s="102"/>
    </row>
    <row r="24" spans="2:6">
      <c r="B24" s="109" t="s">
        <v>64</v>
      </c>
      <c r="C24" s="106" t="s">
        <v>65</v>
      </c>
      <c r="D24" s="107">
        <v>195</v>
      </c>
      <c r="E24" s="102"/>
      <c r="F24" s="102"/>
    </row>
    <row r="25" spans="2:6">
      <c r="B25" s="109" t="s">
        <v>66</v>
      </c>
      <c r="C25" s="106" t="s">
        <v>67</v>
      </c>
      <c r="D25" s="107">
        <v>1</v>
      </c>
      <c r="E25" s="102"/>
      <c r="F25" s="102"/>
    </row>
    <row r="26" spans="2:6">
      <c r="B26" s="110" t="s">
        <v>100</v>
      </c>
      <c r="C26" s="111"/>
      <c r="D26" s="107"/>
      <c r="E26" s="112"/>
      <c r="F26" s="112"/>
    </row>
    <row r="27" spans="2:6">
      <c r="B27" s="113" t="s">
        <v>99</v>
      </c>
      <c r="C27" s="111" t="s">
        <v>7</v>
      </c>
      <c r="D27" s="107">
        <f>18*2*20</f>
        <v>720</v>
      </c>
      <c r="E27" s="112"/>
      <c r="F27" s="112"/>
    </row>
    <row r="28" spans="2:6">
      <c r="B28" s="113" t="s">
        <v>90</v>
      </c>
      <c r="C28" s="111" t="s">
        <v>8</v>
      </c>
      <c r="D28" s="107">
        <v>4</v>
      </c>
      <c r="E28" s="112"/>
      <c r="F28" s="112"/>
    </row>
    <row r="29" spans="2:6">
      <c r="B29" s="113" t="s">
        <v>91</v>
      </c>
      <c r="C29" s="111" t="s">
        <v>8</v>
      </c>
      <c r="D29" s="107">
        <v>2</v>
      </c>
      <c r="E29" s="112"/>
      <c r="F29" s="112"/>
    </row>
    <row r="30" spans="2:6">
      <c r="B30" s="113" t="s">
        <v>92</v>
      </c>
      <c r="C30" s="111" t="s">
        <v>8</v>
      </c>
      <c r="D30" s="107">
        <v>4</v>
      </c>
      <c r="E30" s="112"/>
      <c r="F30" s="112"/>
    </row>
    <row r="31" spans="2:6">
      <c r="B31" s="113" t="s">
        <v>94</v>
      </c>
      <c r="C31" s="111" t="s">
        <v>8</v>
      </c>
      <c r="D31" s="107">
        <v>2</v>
      </c>
      <c r="E31" s="112"/>
      <c r="F31" s="112"/>
    </row>
    <row r="32" spans="2:6">
      <c r="B32" s="113" t="s">
        <v>93</v>
      </c>
      <c r="C32" s="111" t="s">
        <v>8</v>
      </c>
      <c r="D32" s="107">
        <v>4</v>
      </c>
      <c r="E32" s="112"/>
      <c r="F32" s="112"/>
    </row>
    <row r="33" spans="2:6">
      <c r="B33" s="113" t="s">
        <v>89</v>
      </c>
      <c r="C33" s="111" t="s">
        <v>8</v>
      </c>
      <c r="D33" s="107">
        <v>36</v>
      </c>
      <c r="E33" s="112"/>
      <c r="F33" s="112"/>
    </row>
    <row r="34" spans="2:6">
      <c r="B34" s="113" t="s">
        <v>95</v>
      </c>
      <c r="C34" s="111" t="s">
        <v>81</v>
      </c>
      <c r="D34" s="107">
        <v>600</v>
      </c>
      <c r="E34" s="112"/>
      <c r="F34" s="112"/>
    </row>
    <row r="35" spans="2:6">
      <c r="B35" s="113" t="s">
        <v>105</v>
      </c>
      <c r="C35" s="111" t="s">
        <v>8</v>
      </c>
      <c r="D35" s="107">
        <v>9</v>
      </c>
      <c r="E35" s="112"/>
      <c r="F35" s="112"/>
    </row>
    <row r="36" spans="2:6">
      <c r="B36" s="113" t="s">
        <v>106</v>
      </c>
      <c r="C36" s="111" t="s">
        <v>8</v>
      </c>
      <c r="D36" s="107">
        <v>9</v>
      </c>
      <c r="E36" s="112"/>
      <c r="F36" s="112"/>
    </row>
    <row r="37" spans="2:6">
      <c r="B37" s="114" t="s">
        <v>12</v>
      </c>
      <c r="C37" s="111"/>
      <c r="D37" s="107"/>
      <c r="E37" s="112"/>
      <c r="F37" s="112"/>
    </row>
    <row r="38" spans="2:6">
      <c r="B38" s="110" t="s">
        <v>42</v>
      </c>
      <c r="C38" s="111"/>
      <c r="D38" s="107"/>
      <c r="E38" s="112"/>
      <c r="F38" s="112"/>
    </row>
    <row r="39" spans="2:6">
      <c r="B39" s="113" t="s">
        <v>49</v>
      </c>
      <c r="C39" s="111" t="s">
        <v>7</v>
      </c>
      <c r="D39" s="107">
        <f>11172+4389</f>
        <v>15561</v>
      </c>
      <c r="E39" s="112"/>
      <c r="F39" s="112"/>
    </row>
    <row r="40" spans="2:6">
      <c r="B40" s="113" t="s">
        <v>50</v>
      </c>
      <c r="C40" s="111" t="s">
        <v>7</v>
      </c>
      <c r="D40" s="107">
        <v>15218</v>
      </c>
      <c r="E40" s="112"/>
      <c r="F40" s="112"/>
    </row>
    <row r="41" spans="2:6">
      <c r="B41" s="113" t="s">
        <v>52</v>
      </c>
      <c r="C41" s="111" t="s">
        <v>54</v>
      </c>
      <c r="D41" s="107">
        <f>260+0.56</f>
        <v>260.56</v>
      </c>
      <c r="E41" s="112"/>
      <c r="F41" s="112"/>
    </row>
    <row r="42" spans="2:6">
      <c r="B42" s="113" t="s">
        <v>53</v>
      </c>
      <c r="C42" s="111" t="s">
        <v>0</v>
      </c>
      <c r="D42" s="107">
        <f>195+5</f>
        <v>200</v>
      </c>
      <c r="E42" s="112"/>
      <c r="F42" s="112"/>
    </row>
    <row r="43" spans="2:6">
      <c r="B43" s="113" t="s">
        <v>68</v>
      </c>
      <c r="C43" s="111" t="s">
        <v>8</v>
      </c>
      <c r="D43" s="107">
        <v>18</v>
      </c>
      <c r="E43" s="112"/>
      <c r="F43" s="112"/>
    </row>
    <row r="44" spans="2:6">
      <c r="B44" s="113" t="s">
        <v>69</v>
      </c>
      <c r="C44" s="111" t="s">
        <v>8</v>
      </c>
      <c r="D44" s="107">
        <v>9</v>
      </c>
      <c r="E44" s="112"/>
      <c r="F44" s="112"/>
    </row>
    <row r="45" spans="2:6">
      <c r="B45" s="113" t="s">
        <v>62</v>
      </c>
      <c r="C45" s="111" t="s">
        <v>8</v>
      </c>
      <c r="D45" s="107">
        <v>198</v>
      </c>
      <c r="E45" s="112"/>
      <c r="F45" s="112"/>
    </row>
    <row r="46" spans="2:6">
      <c r="B46" s="113" t="s">
        <v>63</v>
      </c>
      <c r="C46" s="111" t="s">
        <v>8</v>
      </c>
      <c r="D46" s="107">
        <v>62</v>
      </c>
      <c r="E46" s="112"/>
      <c r="F46" s="112"/>
    </row>
    <row r="47" spans="2:6">
      <c r="B47" s="113" t="s">
        <v>61</v>
      </c>
      <c r="C47" s="111" t="s">
        <v>8</v>
      </c>
      <c r="D47" s="107">
        <v>140</v>
      </c>
      <c r="E47" s="112"/>
      <c r="F47" s="112"/>
    </row>
    <row r="48" spans="2:6">
      <c r="B48" s="113" t="s">
        <v>64</v>
      </c>
      <c r="C48" s="111" t="s">
        <v>65</v>
      </c>
      <c r="D48" s="107">
        <v>195</v>
      </c>
      <c r="E48" s="112"/>
      <c r="F48" s="112"/>
    </row>
    <row r="49" spans="2:6">
      <c r="B49" s="113" t="s">
        <v>66</v>
      </c>
      <c r="C49" s="111" t="s">
        <v>67</v>
      </c>
      <c r="D49" s="107">
        <v>1</v>
      </c>
      <c r="E49" s="112"/>
      <c r="F49" s="112"/>
    </row>
    <row r="50" spans="2:6">
      <c r="B50" s="110" t="s">
        <v>96</v>
      </c>
      <c r="C50" s="111"/>
      <c r="D50" s="107"/>
      <c r="E50" s="112"/>
      <c r="F50" s="112"/>
    </row>
    <row r="51" spans="2:6">
      <c r="B51" s="113" t="s">
        <v>99</v>
      </c>
      <c r="C51" s="111" t="s">
        <v>7</v>
      </c>
      <c r="D51" s="107">
        <f>18*2*20</f>
        <v>720</v>
      </c>
      <c r="E51" s="112"/>
      <c r="F51" s="112"/>
    </row>
    <row r="52" spans="2:6">
      <c r="B52" s="113" t="s">
        <v>97</v>
      </c>
      <c r="C52" s="111" t="s">
        <v>4</v>
      </c>
      <c r="D52" s="107">
        <v>1</v>
      </c>
      <c r="E52" s="112"/>
      <c r="F52" s="112"/>
    </row>
    <row r="53" spans="2:6">
      <c r="B53" s="113" t="s">
        <v>98</v>
      </c>
      <c r="C53" s="111" t="s">
        <v>4</v>
      </c>
      <c r="D53" s="107">
        <v>1</v>
      </c>
      <c r="E53" s="112"/>
      <c r="F53" s="112"/>
    </row>
    <row r="54" spans="2:6">
      <c r="B54" s="113" t="s">
        <v>107</v>
      </c>
      <c r="C54" s="111" t="s">
        <v>8</v>
      </c>
      <c r="D54" s="107">
        <v>9</v>
      </c>
      <c r="E54" s="112"/>
      <c r="F54" s="112"/>
    </row>
    <row r="55" spans="2:6">
      <c r="B55" s="115" t="s">
        <v>120</v>
      </c>
      <c r="C55" s="116" t="s">
        <v>2</v>
      </c>
      <c r="D55" s="116" t="s">
        <v>3</v>
      </c>
      <c r="E55" s="116" t="s">
        <v>2</v>
      </c>
      <c r="F55" s="116" t="s">
        <v>3</v>
      </c>
    </row>
    <row r="56" spans="2:6">
      <c r="B56" s="105" t="s">
        <v>73</v>
      </c>
      <c r="C56" s="106"/>
      <c r="D56" s="107"/>
      <c r="E56" s="102"/>
      <c r="F56" s="102"/>
    </row>
    <row r="57" spans="2:6">
      <c r="B57" s="108" t="s">
        <v>43</v>
      </c>
      <c r="C57" s="106"/>
      <c r="D57" s="107"/>
      <c r="E57" s="102"/>
      <c r="F57" s="102"/>
    </row>
    <row r="58" spans="2:6">
      <c r="B58" s="109" t="s">
        <v>49</v>
      </c>
      <c r="C58" s="106" t="s">
        <v>7</v>
      </c>
      <c r="D58" s="107">
        <v>10528</v>
      </c>
      <c r="E58" s="102"/>
      <c r="F58" s="102"/>
    </row>
    <row r="59" spans="2:6">
      <c r="B59" s="109" t="s">
        <v>88</v>
      </c>
      <c r="C59" s="106" t="s">
        <v>0</v>
      </c>
      <c r="D59" s="117">
        <v>320</v>
      </c>
      <c r="E59" s="102"/>
      <c r="F59" s="102"/>
    </row>
    <row r="60" spans="2:6">
      <c r="B60" s="109" t="s">
        <v>72</v>
      </c>
      <c r="C60" s="106" t="s">
        <v>54</v>
      </c>
      <c r="D60" s="107">
        <v>1132</v>
      </c>
      <c r="E60" s="102"/>
      <c r="F60" s="102"/>
    </row>
    <row r="61" spans="2:6">
      <c r="B61" s="118"/>
      <c r="C61" s="106"/>
      <c r="D61" s="107"/>
      <c r="E61" s="102"/>
      <c r="F61" s="102"/>
    </row>
    <row r="62" spans="2:6">
      <c r="B62" s="119" t="s">
        <v>10</v>
      </c>
      <c r="C62" s="106"/>
      <c r="D62" s="107"/>
      <c r="E62" s="102"/>
      <c r="F62" s="102"/>
    </row>
    <row r="63" spans="2:6">
      <c r="B63" s="120" t="s">
        <v>10</v>
      </c>
      <c r="C63" s="106" t="s">
        <v>4</v>
      </c>
      <c r="D63" s="107">
        <v>2</v>
      </c>
      <c r="E63" s="102"/>
      <c r="F63" s="102"/>
    </row>
    <row r="64" spans="2:6">
      <c r="B64" s="121" t="s">
        <v>58</v>
      </c>
      <c r="C64" s="106" t="s">
        <v>54</v>
      </c>
      <c r="D64" s="107">
        <f>D63*2*(0.25+2.415+1.9282)</f>
        <v>18.372799999999998</v>
      </c>
      <c r="E64" s="102"/>
      <c r="F64" s="102"/>
    </row>
    <row r="65" spans="2:7">
      <c r="B65" s="121" t="s">
        <v>59</v>
      </c>
      <c r="C65" s="106" t="s">
        <v>7</v>
      </c>
      <c r="D65" s="122">
        <f>57.164*D63</f>
        <v>114.328</v>
      </c>
      <c r="E65" s="102"/>
      <c r="F65" s="102"/>
    </row>
    <row r="66" spans="2:7">
      <c r="B66" s="121" t="s">
        <v>55</v>
      </c>
      <c r="C66" s="106" t="s">
        <v>0</v>
      </c>
      <c r="D66" s="107">
        <f>2*D63</f>
        <v>4</v>
      </c>
      <c r="E66" s="102"/>
      <c r="F66" s="102"/>
    </row>
    <row r="67" spans="2:7">
      <c r="B67" s="121" t="s">
        <v>56</v>
      </c>
      <c r="C67" s="106" t="s">
        <v>0</v>
      </c>
      <c r="D67" s="123">
        <f>1.5*D63</f>
        <v>3</v>
      </c>
      <c r="E67" s="102"/>
      <c r="F67" s="102"/>
    </row>
    <row r="68" spans="2:7">
      <c r="B68" s="121" t="s">
        <v>57</v>
      </c>
      <c r="C68" s="106" t="s">
        <v>0</v>
      </c>
      <c r="D68" s="124">
        <f>12.6*D63</f>
        <v>25.2</v>
      </c>
      <c r="E68" s="102"/>
      <c r="F68" s="102"/>
    </row>
    <row r="69" spans="2:7">
      <c r="B69" s="121" t="s">
        <v>101</v>
      </c>
      <c r="C69" s="106" t="s">
        <v>0</v>
      </c>
      <c r="D69" s="123">
        <f>132*D63</f>
        <v>264</v>
      </c>
      <c r="E69" s="102"/>
      <c r="F69" s="102"/>
    </row>
    <row r="70" spans="2:7">
      <c r="B70" s="121" t="s">
        <v>60</v>
      </c>
      <c r="C70" s="106" t="s">
        <v>7</v>
      </c>
      <c r="D70" s="123">
        <f>4*D63</f>
        <v>8</v>
      </c>
      <c r="E70" s="102"/>
      <c r="F70" s="102"/>
    </row>
    <row r="71" spans="2:7">
      <c r="B71" s="121" t="s">
        <v>102</v>
      </c>
      <c r="C71" s="106" t="s">
        <v>8</v>
      </c>
      <c r="D71" s="123">
        <f>4*D63</f>
        <v>8</v>
      </c>
      <c r="E71" s="102"/>
      <c r="F71" s="102"/>
    </row>
    <row r="72" spans="2:7">
      <c r="B72" s="121" t="s">
        <v>103</v>
      </c>
      <c r="C72" s="106" t="s">
        <v>0</v>
      </c>
      <c r="D72" s="123">
        <f>120*2</f>
        <v>240</v>
      </c>
      <c r="E72" s="102"/>
      <c r="F72" s="102"/>
    </row>
    <row r="73" spans="2:7">
      <c r="B73" s="121" t="s">
        <v>71</v>
      </c>
      <c r="C73" s="106" t="s">
        <v>0</v>
      </c>
      <c r="D73" s="123">
        <f>3*D63</f>
        <v>6</v>
      </c>
      <c r="E73" s="102"/>
      <c r="F73" s="125"/>
      <c r="G73" s="126"/>
    </row>
    <row r="74" spans="2:7">
      <c r="B74" s="127"/>
      <c r="C74" s="106"/>
      <c r="D74" s="123"/>
      <c r="E74" s="102"/>
      <c r="F74" s="102"/>
    </row>
    <row r="75" spans="2:7">
      <c r="B75" s="119" t="s">
        <v>11</v>
      </c>
      <c r="C75" s="106"/>
      <c r="D75" s="123"/>
      <c r="E75" s="102"/>
      <c r="F75" s="102"/>
    </row>
    <row r="76" spans="2:7">
      <c r="B76" s="127" t="s">
        <v>108</v>
      </c>
      <c r="C76" s="106" t="s">
        <v>4</v>
      </c>
      <c r="D76" s="123">
        <v>1</v>
      </c>
      <c r="E76" s="102"/>
      <c r="F76" s="102"/>
    </row>
    <row r="77" spans="2:7">
      <c r="B77" s="127" t="s">
        <v>109</v>
      </c>
      <c r="C77" s="106" t="s">
        <v>4</v>
      </c>
      <c r="D77" s="123">
        <v>1</v>
      </c>
      <c r="E77" s="102"/>
      <c r="F77" s="102"/>
    </row>
    <row r="78" spans="2:7">
      <c r="B78" s="128"/>
      <c r="C78" s="129"/>
      <c r="D78" s="130"/>
      <c r="E78" s="102"/>
      <c r="F78" s="125"/>
    </row>
    <row r="79" spans="2:7">
      <c r="B79" s="105" t="s">
        <v>12</v>
      </c>
      <c r="C79" s="106"/>
      <c r="D79" s="123"/>
      <c r="E79" s="102"/>
      <c r="F79" s="102"/>
    </row>
    <row r="80" spans="2:7">
      <c r="B80" s="108" t="s">
        <v>43</v>
      </c>
      <c r="C80" s="106"/>
      <c r="D80" s="123"/>
      <c r="E80" s="102"/>
      <c r="F80" s="102"/>
    </row>
    <row r="81" spans="2:6">
      <c r="B81" s="109" t="s">
        <v>49</v>
      </c>
      <c r="C81" s="106" t="s">
        <v>7</v>
      </c>
      <c r="D81" s="123">
        <v>10528</v>
      </c>
      <c r="E81" s="102"/>
      <c r="F81" s="102"/>
    </row>
    <row r="82" spans="2:6">
      <c r="B82" s="109" t="s">
        <v>88</v>
      </c>
      <c r="C82" s="106" t="s">
        <v>0</v>
      </c>
      <c r="D82" s="131">
        <v>320</v>
      </c>
      <c r="E82" s="102"/>
      <c r="F82" s="102"/>
    </row>
    <row r="83" spans="2:6">
      <c r="B83" s="109" t="s">
        <v>72</v>
      </c>
      <c r="C83" s="106" t="s">
        <v>54</v>
      </c>
      <c r="D83" s="123">
        <v>1132</v>
      </c>
      <c r="E83" s="102"/>
      <c r="F83" s="102"/>
    </row>
    <row r="84" spans="2:6">
      <c r="B84" s="109" t="s">
        <v>10</v>
      </c>
      <c r="C84" s="106" t="s">
        <v>4</v>
      </c>
      <c r="D84" s="123">
        <v>9</v>
      </c>
      <c r="E84" s="102"/>
      <c r="F84" s="102"/>
    </row>
    <row r="85" spans="2:6">
      <c r="B85" s="109" t="s">
        <v>74</v>
      </c>
      <c r="C85" s="106" t="s">
        <v>4</v>
      </c>
      <c r="D85" s="123">
        <v>4</v>
      </c>
      <c r="E85" s="102"/>
      <c r="F85" s="102"/>
    </row>
    <row r="86" spans="2:6">
      <c r="B86" s="109" t="s">
        <v>110</v>
      </c>
      <c r="C86" s="106" t="s">
        <v>4</v>
      </c>
      <c r="D86" s="123">
        <v>1</v>
      </c>
      <c r="E86" s="102"/>
      <c r="F86" s="102"/>
    </row>
    <row r="87" spans="2:6">
      <c r="B87" s="97" t="s">
        <v>121</v>
      </c>
      <c r="C87" s="98" t="s">
        <v>2</v>
      </c>
      <c r="D87" s="98" t="s">
        <v>3</v>
      </c>
      <c r="E87" s="132"/>
      <c r="F87" s="132"/>
    </row>
    <row r="88" spans="2:6">
      <c r="B88" s="115" t="s">
        <v>73</v>
      </c>
      <c r="C88" s="106"/>
      <c r="D88" s="133"/>
      <c r="E88" s="134"/>
      <c r="F88" s="134"/>
    </row>
    <row r="89" spans="2:6">
      <c r="B89" s="135" t="s">
        <v>25</v>
      </c>
      <c r="C89" s="106"/>
      <c r="D89" s="133"/>
      <c r="E89" s="102"/>
      <c r="F89" s="102"/>
    </row>
    <row r="90" spans="2:6">
      <c r="B90" s="136" t="s">
        <v>75</v>
      </c>
      <c r="C90" s="106" t="s">
        <v>8</v>
      </c>
      <c r="D90" s="133">
        <v>1</v>
      </c>
      <c r="E90" s="102"/>
      <c r="F90" s="102"/>
    </row>
    <row r="91" spans="2:6">
      <c r="B91" s="136"/>
      <c r="C91" s="106"/>
      <c r="D91" s="133"/>
      <c r="E91" s="102"/>
      <c r="F91" s="102"/>
    </row>
    <row r="92" spans="2:6">
      <c r="B92" s="135" t="s">
        <v>26</v>
      </c>
      <c r="C92" s="106"/>
      <c r="D92" s="133"/>
      <c r="E92" s="102"/>
      <c r="F92" s="102"/>
    </row>
    <row r="93" spans="2:6">
      <c r="B93" s="136" t="s">
        <v>104</v>
      </c>
      <c r="C93" s="137" t="s">
        <v>18</v>
      </c>
      <c r="D93" s="133">
        <v>1</v>
      </c>
      <c r="E93" s="102"/>
      <c r="F93" s="102"/>
    </row>
    <row r="94" spans="2:6">
      <c r="B94" s="136" t="s">
        <v>76</v>
      </c>
      <c r="C94" s="137" t="s">
        <v>77</v>
      </c>
      <c r="D94" s="133">
        <v>1</v>
      </c>
      <c r="E94" s="102"/>
      <c r="F94" s="102"/>
    </row>
    <row r="95" spans="2:6">
      <c r="B95" s="136" t="s">
        <v>79</v>
      </c>
      <c r="C95" s="137" t="s">
        <v>77</v>
      </c>
      <c r="D95" s="133">
        <v>15</v>
      </c>
      <c r="E95" s="102"/>
      <c r="F95" s="102"/>
    </row>
    <row r="96" spans="2:6">
      <c r="B96" s="136" t="s">
        <v>80</v>
      </c>
      <c r="C96" s="137" t="s">
        <v>77</v>
      </c>
      <c r="D96" s="133">
        <v>15</v>
      </c>
      <c r="E96" s="102"/>
      <c r="F96" s="102"/>
    </row>
    <row r="97" spans="2:6">
      <c r="B97" s="136"/>
      <c r="C97" s="137"/>
      <c r="D97" s="133"/>
      <c r="E97" s="102"/>
      <c r="F97" s="102"/>
    </row>
    <row r="98" spans="2:6">
      <c r="B98" s="135" t="s">
        <v>27</v>
      </c>
      <c r="C98" s="137"/>
      <c r="D98" s="133"/>
      <c r="E98" s="102"/>
      <c r="F98" s="102"/>
    </row>
    <row r="99" spans="2:6">
      <c r="B99" s="136" t="s">
        <v>19</v>
      </c>
      <c r="C99" s="137" t="s">
        <v>37</v>
      </c>
      <c r="D99" s="133">
        <v>1</v>
      </c>
      <c r="E99" s="102"/>
      <c r="F99" s="102"/>
    </row>
    <row r="100" spans="2:6">
      <c r="B100" s="136" t="s">
        <v>20</v>
      </c>
      <c r="C100" s="137" t="s">
        <v>37</v>
      </c>
      <c r="D100" s="133">
        <v>1</v>
      </c>
      <c r="E100" s="102"/>
      <c r="F100" s="102"/>
    </row>
    <row r="101" spans="2:6">
      <c r="B101" s="136" t="s">
        <v>21</v>
      </c>
      <c r="C101" s="137" t="s">
        <v>38</v>
      </c>
      <c r="D101" s="133">
        <v>6</v>
      </c>
      <c r="E101" s="102"/>
      <c r="F101" s="102"/>
    </row>
    <row r="102" spans="2:6">
      <c r="B102" s="136"/>
      <c r="C102" s="137"/>
      <c r="D102" s="133"/>
      <c r="E102" s="102"/>
      <c r="F102" s="102"/>
    </row>
    <row r="103" spans="2:6">
      <c r="B103" s="135" t="s">
        <v>28</v>
      </c>
      <c r="C103" s="137"/>
      <c r="D103" s="133"/>
      <c r="E103" s="102"/>
      <c r="F103" s="102"/>
    </row>
    <row r="104" spans="2:6">
      <c r="B104" s="136" t="s">
        <v>22</v>
      </c>
      <c r="C104" s="137" t="s">
        <v>39</v>
      </c>
      <c r="D104" s="138">
        <v>0.16800000000000007</v>
      </c>
      <c r="E104" s="102"/>
      <c r="F104" s="102"/>
    </row>
    <row r="105" spans="2:6">
      <c r="B105" s="136" t="s">
        <v>23</v>
      </c>
      <c r="C105" s="137" t="s">
        <v>40</v>
      </c>
      <c r="D105" s="133">
        <v>49.42</v>
      </c>
      <c r="E105" s="102"/>
      <c r="F105" s="102"/>
    </row>
    <row r="106" spans="2:6">
      <c r="B106" s="136" t="s">
        <v>24</v>
      </c>
      <c r="C106" s="137" t="s">
        <v>40</v>
      </c>
      <c r="D106" s="133">
        <v>53.1</v>
      </c>
      <c r="E106" s="102"/>
      <c r="F106" s="102"/>
    </row>
    <row r="107" spans="2:6">
      <c r="B107" s="136"/>
      <c r="C107" s="137"/>
      <c r="D107" s="133"/>
      <c r="E107" s="102"/>
      <c r="F107" s="102"/>
    </row>
    <row r="108" spans="2:6">
      <c r="B108" s="135" t="s">
        <v>29</v>
      </c>
      <c r="C108" s="137"/>
      <c r="D108" s="133"/>
      <c r="E108" s="102"/>
      <c r="F108" s="102"/>
    </row>
    <row r="109" spans="2:6">
      <c r="B109" s="136" t="s">
        <v>30</v>
      </c>
      <c r="C109" s="137" t="s">
        <v>39</v>
      </c>
      <c r="D109" s="133">
        <v>11.4</v>
      </c>
      <c r="E109" s="102"/>
      <c r="F109" s="102"/>
    </row>
    <row r="110" spans="2:6">
      <c r="B110" s="136" t="s">
        <v>31</v>
      </c>
      <c r="C110" s="137" t="s">
        <v>39</v>
      </c>
      <c r="D110" s="133">
        <v>2</v>
      </c>
      <c r="E110" s="102"/>
      <c r="F110" s="102"/>
    </row>
    <row r="111" spans="2:6">
      <c r="B111" s="136"/>
      <c r="C111" s="137"/>
      <c r="D111" s="133"/>
      <c r="E111" s="102"/>
      <c r="F111" s="102"/>
    </row>
    <row r="112" spans="2:6">
      <c r="B112" s="135" t="s">
        <v>32</v>
      </c>
      <c r="C112" s="137"/>
      <c r="D112" s="133"/>
      <c r="E112" s="102"/>
      <c r="F112" s="102"/>
    </row>
    <row r="113" spans="2:6">
      <c r="B113" s="136" t="s">
        <v>33</v>
      </c>
      <c r="C113" s="137" t="s">
        <v>8</v>
      </c>
      <c r="D113" s="133">
        <v>4</v>
      </c>
      <c r="E113" s="102"/>
      <c r="F113" s="102"/>
    </row>
    <row r="114" spans="2:6">
      <c r="B114" s="136"/>
      <c r="C114" s="137"/>
      <c r="D114" s="133"/>
      <c r="E114" s="102"/>
      <c r="F114" s="102"/>
    </row>
    <row r="115" spans="2:6">
      <c r="B115" s="135" t="s">
        <v>34</v>
      </c>
      <c r="C115" s="137"/>
      <c r="D115" s="133"/>
      <c r="E115" s="102"/>
      <c r="F115" s="102"/>
    </row>
    <row r="116" spans="2:6">
      <c r="B116" s="136" t="s">
        <v>35</v>
      </c>
      <c r="C116" s="137" t="s">
        <v>41</v>
      </c>
      <c r="D116" s="133">
        <v>168</v>
      </c>
      <c r="E116" s="102"/>
      <c r="F116" s="102"/>
    </row>
    <row r="117" spans="2:6">
      <c r="B117" s="136" t="s">
        <v>36</v>
      </c>
      <c r="C117" s="137" t="s">
        <v>8</v>
      </c>
      <c r="D117" s="133">
        <v>9</v>
      </c>
      <c r="E117" s="102"/>
      <c r="F117" s="102"/>
    </row>
    <row r="118" spans="2:6">
      <c r="B118" s="136" t="s">
        <v>78</v>
      </c>
      <c r="C118" s="137" t="s">
        <v>8</v>
      </c>
      <c r="D118" s="133">
        <v>9</v>
      </c>
      <c r="E118" s="102"/>
      <c r="F118" s="102"/>
    </row>
    <row r="119" spans="2:6">
      <c r="B119" s="136"/>
      <c r="C119" s="137"/>
      <c r="D119" s="133"/>
      <c r="E119" s="102"/>
      <c r="F119" s="102"/>
    </row>
    <row r="120" spans="2:6">
      <c r="B120" s="115" t="s">
        <v>12</v>
      </c>
      <c r="C120" s="137"/>
      <c r="D120" s="133"/>
      <c r="E120" s="102"/>
      <c r="F120" s="102"/>
    </row>
    <row r="121" spans="2:6">
      <c r="B121" s="135" t="s">
        <v>25</v>
      </c>
      <c r="C121" s="106"/>
      <c r="D121" s="133"/>
      <c r="E121" s="102"/>
      <c r="F121" s="102"/>
    </row>
    <row r="122" spans="2:6">
      <c r="B122" s="136" t="s">
        <v>75</v>
      </c>
      <c r="C122" s="106" t="s">
        <v>8</v>
      </c>
      <c r="D122" s="133">
        <v>1</v>
      </c>
      <c r="E122" s="102"/>
      <c r="F122" s="102"/>
    </row>
    <row r="123" spans="2:6">
      <c r="B123" s="136"/>
      <c r="C123" s="106"/>
      <c r="D123" s="133"/>
      <c r="E123" s="102"/>
      <c r="F123" s="102"/>
    </row>
    <row r="124" spans="2:6">
      <c r="B124" s="135" t="s">
        <v>26</v>
      </c>
      <c r="C124" s="106"/>
      <c r="D124" s="133"/>
      <c r="E124" s="102"/>
      <c r="F124" s="102"/>
    </row>
    <row r="125" spans="2:6">
      <c r="B125" s="136" t="s">
        <v>104</v>
      </c>
      <c r="C125" s="137" t="s">
        <v>18</v>
      </c>
      <c r="D125" s="133">
        <v>1</v>
      </c>
      <c r="E125" s="102"/>
      <c r="F125" s="102"/>
    </row>
    <row r="126" spans="2:6">
      <c r="B126" s="136" t="s">
        <v>76</v>
      </c>
      <c r="C126" s="137" t="s">
        <v>77</v>
      </c>
      <c r="D126" s="133">
        <v>1</v>
      </c>
      <c r="E126" s="102"/>
      <c r="F126" s="102"/>
    </row>
    <row r="127" spans="2:6">
      <c r="B127" s="136" t="s">
        <v>79</v>
      </c>
      <c r="C127" s="137" t="s">
        <v>77</v>
      </c>
      <c r="D127" s="133">
        <v>15</v>
      </c>
      <c r="E127" s="102"/>
      <c r="F127" s="102"/>
    </row>
    <row r="128" spans="2:6">
      <c r="B128" s="136" t="s">
        <v>80</v>
      </c>
      <c r="C128" s="137" t="s">
        <v>77</v>
      </c>
      <c r="D128" s="133">
        <v>15</v>
      </c>
      <c r="E128" s="102"/>
      <c r="F128" s="102"/>
    </row>
    <row r="129" spans="2:6">
      <c r="B129" s="136"/>
      <c r="C129" s="137"/>
      <c r="D129" s="133"/>
      <c r="E129" s="102"/>
      <c r="F129" s="102"/>
    </row>
    <row r="130" spans="2:6">
      <c r="B130" s="135" t="s">
        <v>27</v>
      </c>
      <c r="C130" s="137"/>
      <c r="D130" s="133"/>
      <c r="E130" s="102"/>
      <c r="F130" s="102"/>
    </row>
    <row r="131" spans="2:6">
      <c r="B131" s="136" t="s">
        <v>19</v>
      </c>
      <c r="C131" s="137" t="s">
        <v>37</v>
      </c>
      <c r="D131" s="133">
        <v>1</v>
      </c>
      <c r="E131" s="102"/>
      <c r="F131" s="102"/>
    </row>
    <row r="132" spans="2:6">
      <c r="B132" s="136" t="s">
        <v>20</v>
      </c>
      <c r="C132" s="137" t="s">
        <v>37</v>
      </c>
      <c r="D132" s="133">
        <v>1</v>
      </c>
      <c r="E132" s="102"/>
      <c r="F132" s="102"/>
    </row>
    <row r="133" spans="2:6">
      <c r="B133" s="136" t="s">
        <v>21</v>
      </c>
      <c r="C133" s="137" t="s">
        <v>38</v>
      </c>
      <c r="D133" s="133">
        <v>6</v>
      </c>
      <c r="E133" s="102"/>
      <c r="F133" s="102"/>
    </row>
    <row r="134" spans="2:6">
      <c r="B134" s="136"/>
      <c r="C134" s="137"/>
      <c r="D134" s="133"/>
      <c r="E134" s="102"/>
      <c r="F134" s="102"/>
    </row>
    <row r="135" spans="2:6">
      <c r="B135" s="135" t="s">
        <v>28</v>
      </c>
      <c r="C135" s="137"/>
      <c r="D135" s="133"/>
      <c r="E135" s="102"/>
      <c r="F135" s="102"/>
    </row>
    <row r="136" spans="2:6">
      <c r="B136" s="136" t="s">
        <v>22</v>
      </c>
      <c r="C136" s="137" t="s">
        <v>39</v>
      </c>
      <c r="D136" s="139">
        <v>0.16800000000000007</v>
      </c>
      <c r="E136" s="102"/>
      <c r="F136" s="102"/>
    </row>
    <row r="137" spans="2:6">
      <c r="B137" s="136" t="s">
        <v>23</v>
      </c>
      <c r="C137" s="137" t="s">
        <v>40</v>
      </c>
      <c r="D137" s="133">
        <v>49.42</v>
      </c>
      <c r="E137" s="102"/>
      <c r="F137" s="102"/>
    </row>
    <row r="138" spans="2:6">
      <c r="B138" s="136" t="s">
        <v>24</v>
      </c>
      <c r="C138" s="137" t="s">
        <v>40</v>
      </c>
      <c r="D138" s="133">
        <v>53.1</v>
      </c>
      <c r="E138" s="102"/>
      <c r="F138" s="102"/>
    </row>
    <row r="139" spans="2:6">
      <c r="B139" s="136"/>
      <c r="C139" s="137"/>
      <c r="D139" s="133"/>
      <c r="E139" s="102"/>
      <c r="F139" s="102"/>
    </row>
    <row r="140" spans="2:6">
      <c r="B140" s="135" t="s">
        <v>29</v>
      </c>
      <c r="C140" s="137"/>
      <c r="D140" s="133"/>
      <c r="E140" s="102"/>
      <c r="F140" s="102"/>
    </row>
    <row r="141" spans="2:6">
      <c r="B141" s="136" t="s">
        <v>30</v>
      </c>
      <c r="C141" s="137" t="s">
        <v>39</v>
      </c>
      <c r="D141" s="133">
        <v>11.4</v>
      </c>
      <c r="E141" s="102"/>
      <c r="F141" s="102"/>
    </row>
    <row r="142" spans="2:6">
      <c r="B142" s="136" t="s">
        <v>31</v>
      </c>
      <c r="C142" s="137" t="s">
        <v>39</v>
      </c>
      <c r="D142" s="133">
        <v>2</v>
      </c>
      <c r="E142" s="102"/>
      <c r="F142" s="102"/>
    </row>
    <row r="143" spans="2:6">
      <c r="B143" s="136"/>
      <c r="C143" s="137"/>
      <c r="D143" s="133"/>
      <c r="E143" s="102"/>
      <c r="F143" s="102"/>
    </row>
    <row r="144" spans="2:6">
      <c r="B144" s="135" t="s">
        <v>32</v>
      </c>
      <c r="C144" s="137"/>
      <c r="D144" s="133"/>
      <c r="E144" s="102"/>
      <c r="F144" s="102"/>
    </row>
    <row r="145" spans="2:6">
      <c r="B145" s="136" t="s">
        <v>33</v>
      </c>
      <c r="C145" s="137" t="s">
        <v>8</v>
      </c>
      <c r="D145" s="133">
        <v>4</v>
      </c>
      <c r="E145" s="102"/>
      <c r="F145" s="102"/>
    </row>
    <row r="146" spans="2:6">
      <c r="B146" s="136"/>
      <c r="C146" s="137"/>
      <c r="D146" s="133"/>
      <c r="E146" s="102"/>
      <c r="F146" s="102"/>
    </row>
    <row r="147" spans="2:6">
      <c r="B147" s="135" t="s">
        <v>34</v>
      </c>
      <c r="C147" s="137"/>
      <c r="D147" s="133"/>
      <c r="E147" s="102"/>
      <c r="F147" s="102"/>
    </row>
    <row r="148" spans="2:6">
      <c r="B148" s="136" t="s">
        <v>35</v>
      </c>
      <c r="C148" s="137" t="s">
        <v>41</v>
      </c>
      <c r="D148" s="133">
        <v>168</v>
      </c>
      <c r="E148" s="102"/>
      <c r="F148" s="102"/>
    </row>
    <row r="149" spans="2:6">
      <c r="B149" s="136" t="s">
        <v>36</v>
      </c>
      <c r="C149" s="137" t="s">
        <v>8</v>
      </c>
      <c r="D149" s="133">
        <v>9</v>
      </c>
      <c r="E149" s="102"/>
      <c r="F149" s="102"/>
    </row>
    <row r="150" spans="2:6">
      <c r="B150" s="136" t="s">
        <v>78</v>
      </c>
      <c r="C150" s="137" t="s">
        <v>8</v>
      </c>
      <c r="D150" s="133">
        <v>9</v>
      </c>
      <c r="E150" s="102"/>
      <c r="F150" s="102"/>
    </row>
    <row r="151" spans="2:6">
      <c r="B151" s="97" t="s">
        <v>48</v>
      </c>
      <c r="C151" s="98" t="s">
        <v>2</v>
      </c>
      <c r="D151" s="98" t="s">
        <v>3</v>
      </c>
      <c r="E151" s="94"/>
      <c r="F151" s="95"/>
    </row>
    <row r="152" spans="2:6">
      <c r="B152" s="115" t="s">
        <v>73</v>
      </c>
      <c r="C152" s="106"/>
      <c r="D152" s="106"/>
      <c r="E152" s="134"/>
      <c r="F152" s="134"/>
    </row>
    <row r="153" spans="2:6">
      <c r="B153" s="140" t="s">
        <v>16</v>
      </c>
      <c r="C153" s="141" t="s">
        <v>0</v>
      </c>
      <c r="D153" s="141">
        <v>128.5</v>
      </c>
      <c r="E153" s="102"/>
      <c r="F153" s="102"/>
    </row>
    <row r="154" spans="2:6">
      <c r="B154" s="140" t="s">
        <v>15</v>
      </c>
      <c r="C154" s="141" t="s">
        <v>8</v>
      </c>
      <c r="D154" s="141">
        <v>12</v>
      </c>
      <c r="E154" s="102"/>
      <c r="F154" s="102"/>
    </row>
    <row r="155" spans="2:6">
      <c r="B155" s="140" t="s">
        <v>14</v>
      </c>
      <c r="C155" s="141" t="s">
        <v>8</v>
      </c>
      <c r="D155" s="141">
        <v>8</v>
      </c>
      <c r="E155" s="102"/>
      <c r="F155" s="102"/>
    </row>
    <row r="156" spans="2:6">
      <c r="B156" s="140" t="s">
        <v>13</v>
      </c>
      <c r="C156" s="141" t="s">
        <v>8</v>
      </c>
      <c r="D156" s="141">
        <v>8</v>
      </c>
      <c r="E156" s="102"/>
      <c r="F156" s="102"/>
    </row>
    <row r="157" spans="2:6">
      <c r="B157" s="140" t="s">
        <v>83</v>
      </c>
      <c r="C157" s="141" t="s">
        <v>8</v>
      </c>
      <c r="D157" s="141">
        <v>9</v>
      </c>
      <c r="E157" s="102"/>
      <c r="F157" s="102"/>
    </row>
    <row r="158" spans="2:6">
      <c r="B158" s="140" t="s">
        <v>85</v>
      </c>
      <c r="C158" s="141" t="s">
        <v>8</v>
      </c>
      <c r="D158" s="141">
        <v>18</v>
      </c>
      <c r="E158" s="102"/>
      <c r="F158" s="102"/>
    </row>
    <row r="159" spans="2:6">
      <c r="B159" s="140" t="s">
        <v>86</v>
      </c>
      <c r="C159" s="141" t="s">
        <v>8</v>
      </c>
      <c r="D159" s="141">
        <v>9</v>
      </c>
      <c r="E159" s="102"/>
      <c r="F159" s="102"/>
    </row>
    <row r="160" spans="2:6">
      <c r="B160" s="127" t="s">
        <v>17</v>
      </c>
      <c r="C160" s="141" t="s">
        <v>8</v>
      </c>
      <c r="D160" s="141">
        <v>39</v>
      </c>
      <c r="E160" s="102"/>
      <c r="F160" s="102"/>
    </row>
    <row r="161" spans="2:16">
      <c r="B161" s="115" t="s">
        <v>12</v>
      </c>
      <c r="C161" s="106"/>
      <c r="D161" s="106"/>
      <c r="E161" s="102"/>
      <c r="F161" s="102"/>
    </row>
    <row r="162" spans="2:16">
      <c r="B162" s="140" t="s">
        <v>16</v>
      </c>
      <c r="C162" s="141" t="s">
        <v>0</v>
      </c>
      <c r="D162" s="141">
        <v>128.5</v>
      </c>
      <c r="E162" s="102"/>
      <c r="F162" s="102"/>
    </row>
    <row r="163" spans="2:16">
      <c r="B163" s="140" t="s">
        <v>15</v>
      </c>
      <c r="C163" s="141" t="s">
        <v>8</v>
      </c>
      <c r="D163" s="141">
        <v>12</v>
      </c>
      <c r="E163" s="102"/>
      <c r="F163" s="102"/>
    </row>
    <row r="164" spans="2:16">
      <c r="B164" s="140" t="s">
        <v>14</v>
      </c>
      <c r="C164" s="141" t="s">
        <v>8</v>
      </c>
      <c r="D164" s="141">
        <v>8</v>
      </c>
      <c r="E164" s="102"/>
      <c r="F164" s="102"/>
    </row>
    <row r="165" spans="2:16">
      <c r="B165" s="140" t="s">
        <v>13</v>
      </c>
      <c r="C165" s="141" t="s">
        <v>8</v>
      </c>
      <c r="D165" s="141">
        <v>8</v>
      </c>
      <c r="E165" s="102"/>
      <c r="F165" s="102"/>
    </row>
    <row r="166" spans="2:16">
      <c r="B166" s="140" t="s">
        <v>82</v>
      </c>
      <c r="C166" s="141" t="s">
        <v>8</v>
      </c>
      <c r="D166" s="141">
        <v>9</v>
      </c>
      <c r="E166" s="102"/>
      <c r="F166" s="102"/>
    </row>
    <row r="167" spans="2:16">
      <c r="B167" s="140" t="s">
        <v>84</v>
      </c>
      <c r="C167" s="141" t="s">
        <v>8</v>
      </c>
      <c r="D167" s="141">
        <v>18</v>
      </c>
      <c r="E167" s="102"/>
      <c r="F167" s="102"/>
    </row>
    <row r="168" spans="2:16">
      <c r="B168" s="140" t="s">
        <v>87</v>
      </c>
      <c r="C168" s="141" t="s">
        <v>8</v>
      </c>
      <c r="D168" s="141">
        <v>9</v>
      </c>
      <c r="E168" s="102"/>
      <c r="F168" s="102"/>
    </row>
    <row r="169" spans="2:16">
      <c r="B169" s="127" t="s">
        <v>17</v>
      </c>
      <c r="C169" s="141" t="s">
        <v>8</v>
      </c>
      <c r="D169" s="141">
        <v>39</v>
      </c>
      <c r="E169" s="102"/>
      <c r="F169" s="102"/>
    </row>
    <row r="170" spans="2:16">
      <c r="B170" s="97" t="s">
        <v>111</v>
      </c>
      <c r="C170" s="98" t="s">
        <v>2</v>
      </c>
      <c r="D170" s="98" t="s">
        <v>3</v>
      </c>
      <c r="E170" s="94"/>
      <c r="F170" s="95"/>
    </row>
    <row r="171" spans="2:16">
      <c r="B171" s="97"/>
      <c r="C171" s="98"/>
      <c r="D171" s="98"/>
      <c r="E171" s="98"/>
      <c r="F171" s="98"/>
    </row>
    <row r="172" spans="2:16" s="144" customFormat="1">
      <c r="B172" s="140" t="s">
        <v>112</v>
      </c>
      <c r="C172" s="141" t="s">
        <v>67</v>
      </c>
      <c r="D172" s="141">
        <v>1</v>
      </c>
      <c r="E172" s="142"/>
      <c r="F172" s="142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2:16" s="144" customFormat="1">
      <c r="B173" s="140" t="s">
        <v>113</v>
      </c>
      <c r="C173" s="141" t="s">
        <v>67</v>
      </c>
      <c r="D173" s="141">
        <v>1</v>
      </c>
      <c r="E173" s="142"/>
      <c r="F173" s="142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</row>
    <row r="174" spans="2:16" s="144" customFormat="1">
      <c r="B174" s="140" t="s">
        <v>114</v>
      </c>
      <c r="C174" s="141" t="s">
        <v>67</v>
      </c>
      <c r="D174" s="141">
        <v>1</v>
      </c>
      <c r="E174" s="142"/>
      <c r="F174" s="142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</row>
    <row r="175" spans="2:16" s="144" customFormat="1">
      <c r="B175" s="140"/>
      <c r="C175" s="141"/>
      <c r="D175" s="141"/>
      <c r="E175" s="142"/>
      <c r="F175" s="142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</row>
    <row r="176" spans="2:16" s="144" customFormat="1">
      <c r="B176" s="140"/>
      <c r="C176" s="141"/>
      <c r="D176" s="141"/>
      <c r="E176" s="145"/>
      <c r="F176" s="146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</row>
    <row r="177" spans="2:16" s="144" customFormat="1">
      <c r="B177" s="97" t="s">
        <v>130</v>
      </c>
      <c r="C177" s="98" t="s">
        <v>2</v>
      </c>
      <c r="D177" s="98" t="s">
        <v>3</v>
      </c>
      <c r="E177" s="98"/>
      <c r="F177" s="98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</row>
    <row r="178" spans="2:16" s="144" customFormat="1">
      <c r="B178" s="147" t="s">
        <v>131</v>
      </c>
      <c r="C178" s="169" t="s">
        <v>8</v>
      </c>
      <c r="D178" s="148">
        <v>1</v>
      </c>
      <c r="E178" s="142"/>
      <c r="F178" s="142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</row>
    <row r="179" spans="2:16" s="144" customFormat="1">
      <c r="B179" s="149" t="s">
        <v>132</v>
      </c>
      <c r="C179" s="169" t="s">
        <v>8</v>
      </c>
      <c r="D179" s="150">
        <v>3</v>
      </c>
      <c r="E179" s="142"/>
      <c r="F179" s="142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</row>
    <row r="180" spans="2:16" s="144" customFormat="1">
      <c r="B180" s="149" t="s">
        <v>133</v>
      </c>
      <c r="C180" s="169" t="s">
        <v>8</v>
      </c>
      <c r="D180" s="150">
        <v>104</v>
      </c>
      <c r="E180" s="142"/>
      <c r="F180" s="142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</row>
    <row r="181" spans="2:16" s="144" customFormat="1">
      <c r="B181" s="149" t="s">
        <v>134</v>
      </c>
      <c r="C181" s="169" t="s">
        <v>8</v>
      </c>
      <c r="D181" s="150">
        <v>6</v>
      </c>
      <c r="E181" s="142"/>
      <c r="F181" s="142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</row>
    <row r="182" spans="2:16" s="144" customFormat="1">
      <c r="B182" s="149" t="s">
        <v>135</v>
      </c>
      <c r="C182" s="169" t="s">
        <v>8</v>
      </c>
      <c r="D182" s="150">
        <v>3</v>
      </c>
      <c r="E182" s="142"/>
      <c r="F182" s="142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</row>
    <row r="183" spans="2:16" s="144" customFormat="1">
      <c r="B183" s="151" t="s">
        <v>136</v>
      </c>
      <c r="C183" s="169" t="s">
        <v>8</v>
      </c>
      <c r="D183" s="152">
        <v>3</v>
      </c>
      <c r="E183" s="142"/>
      <c r="F183" s="142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</row>
    <row r="184" spans="2:16" s="144" customFormat="1">
      <c r="B184" s="151" t="s">
        <v>137</v>
      </c>
      <c r="C184" s="169" t="s">
        <v>8</v>
      </c>
      <c r="D184" s="152">
        <v>3</v>
      </c>
      <c r="E184" s="142"/>
      <c r="F184" s="142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</row>
    <row r="185" spans="2:16" s="144" customFormat="1">
      <c r="B185" s="151" t="s">
        <v>138</v>
      </c>
      <c r="C185" s="169" t="s">
        <v>8</v>
      </c>
      <c r="D185" s="152">
        <v>1</v>
      </c>
      <c r="E185" s="142"/>
      <c r="F185" s="142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2:16" s="144" customFormat="1">
      <c r="B186" s="151"/>
      <c r="C186" s="153"/>
      <c r="D186" s="152"/>
      <c r="E186" s="145"/>
      <c r="F186" s="146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2:16" s="159" customFormat="1">
      <c r="B187" s="154" t="s">
        <v>128</v>
      </c>
      <c r="C187" s="155"/>
      <c r="D187" s="155"/>
      <c r="E187" s="156"/>
      <c r="F187" s="157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</row>
    <row r="188" spans="2:16" s="159" customFormat="1">
      <c r="B188" s="160" t="s">
        <v>9</v>
      </c>
      <c r="C188" s="161" t="s">
        <v>5</v>
      </c>
      <c r="D188" s="162"/>
      <c r="E188" s="163"/>
      <c r="F188" s="164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</row>
    <row r="189" spans="2:16" s="159" customFormat="1">
      <c r="B189" s="165" t="s">
        <v>129</v>
      </c>
      <c r="C189" s="161" t="s">
        <v>5</v>
      </c>
      <c r="D189" s="166"/>
      <c r="E189" s="163"/>
      <c r="F189" s="164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</row>
    <row r="190" spans="2:16" s="159" customFormat="1">
      <c r="B190" s="165" t="s">
        <v>122</v>
      </c>
      <c r="C190" s="161" t="s">
        <v>5</v>
      </c>
      <c r="D190" s="166"/>
      <c r="E190" s="163"/>
      <c r="F190" s="164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</row>
    <row r="191" spans="2:16" s="159" customFormat="1">
      <c r="B191" s="167"/>
      <c r="C191" s="86"/>
      <c r="D191" s="16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</row>
  </sheetData>
  <mergeCells count="14">
    <mergeCell ref="E189:F189"/>
    <mergeCell ref="E190:F190"/>
    <mergeCell ref="E170:F170"/>
    <mergeCell ref="E176:F176"/>
    <mergeCell ref="E186:F186"/>
    <mergeCell ref="B187:D187"/>
    <mergeCell ref="E187:F187"/>
    <mergeCell ref="E188:F188"/>
    <mergeCell ref="B2:B3"/>
    <mergeCell ref="E4:F4"/>
    <mergeCell ref="C11:D11"/>
    <mergeCell ref="E11:F11"/>
    <mergeCell ref="E87:F87"/>
    <mergeCell ref="E151:F1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Formulario 1b + formul 1c</vt:lpstr>
      <vt:lpstr>Formulario 1 C sist. polipasto</vt:lpstr>
      <vt:lpstr>Formulario 1B</vt:lpstr>
      <vt:lpstr>Hoja4</vt:lpstr>
      <vt:lpstr>'Formulario 1b + formul 1c'!Área_de_impresión</vt:lpstr>
    </vt:vector>
  </TitlesOfParts>
  <Company>SIGA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SIGAMINERIA</dc:creator>
  <cp:lastModifiedBy>racunam</cp:lastModifiedBy>
  <cp:lastPrinted>2017-04-06T22:47:10Z</cp:lastPrinted>
  <dcterms:created xsi:type="dcterms:W3CDTF">2010-02-04T20:30:33Z</dcterms:created>
  <dcterms:modified xsi:type="dcterms:W3CDTF">2017-06-23T21:47:55Z</dcterms:modified>
</cp:coreProperties>
</file>